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softgear\Documents\2024\기타\"/>
    </mc:Choice>
  </mc:AlternateContent>
  <xr:revisionPtr revIDLastSave="0" documentId="13_ncr:1_{39A1F57F-B83E-45B2-A34B-162394658080}" xr6:coauthVersionLast="36" xr6:coauthVersionMax="36" xr10:uidLastSave="{00000000-0000-0000-0000-000000000000}"/>
  <bookViews>
    <workbookView xWindow="0" yWindow="0" windowWidth="21000" windowHeight="17940" xr2:uid="{8B05AE08-6289-4DDD-AA2D-27EC9AAA88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7" i="1" l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G19" i="1"/>
  <c r="F18" i="1"/>
  <c r="F17" i="1"/>
  <c r="G18" i="1" s="1"/>
  <c r="J18" i="1" s="1"/>
  <c r="K19" i="1" s="1"/>
  <c r="M19" i="1" s="1"/>
  <c r="F16" i="1"/>
  <c r="G17" i="1" s="1"/>
  <c r="J17" i="1" s="1"/>
  <c r="K18" i="1" s="1"/>
  <c r="N18" i="1" s="1"/>
  <c r="O19" i="1" s="1"/>
  <c r="F15" i="1"/>
  <c r="G16" i="1" s="1"/>
  <c r="J16" i="1" s="1"/>
  <c r="K17" i="1" s="1"/>
  <c r="N17" i="1" s="1"/>
  <c r="O18" i="1" s="1"/>
  <c r="R18" i="1" s="1"/>
  <c r="S19" i="1" s="1"/>
  <c r="F14" i="1"/>
  <c r="G15" i="1" s="1"/>
  <c r="J15" i="1" s="1"/>
  <c r="K16" i="1" s="1"/>
  <c r="N16" i="1" s="1"/>
  <c r="O17" i="1" s="1"/>
  <c r="R17" i="1" s="1"/>
  <c r="S18" i="1" s="1"/>
  <c r="V18" i="1" s="1"/>
  <c r="W19" i="1" s="1"/>
  <c r="F13" i="1"/>
  <c r="G14" i="1" s="1"/>
  <c r="J14" i="1" s="1"/>
  <c r="K15" i="1" s="1"/>
  <c r="N15" i="1" s="1"/>
  <c r="O16" i="1" s="1"/>
  <c r="R16" i="1" s="1"/>
  <c r="S17" i="1" s="1"/>
  <c r="V17" i="1" s="1"/>
  <c r="W18" i="1" s="1"/>
  <c r="Z18" i="1" s="1"/>
  <c r="AA19" i="1" s="1"/>
  <c r="F12" i="1"/>
  <c r="B21" i="1"/>
  <c r="C20" i="1"/>
  <c r="E20" i="1" s="1"/>
  <c r="F20" i="1" s="1"/>
  <c r="C19" i="1"/>
  <c r="E19" i="1" s="1"/>
  <c r="C18" i="1"/>
  <c r="C17" i="1"/>
  <c r="C16" i="1"/>
  <c r="C15" i="1"/>
  <c r="C14" i="1"/>
  <c r="C13" i="1"/>
  <c r="D13" i="1" s="1"/>
  <c r="C12" i="1"/>
  <c r="D12" i="1" s="1"/>
  <c r="D21" i="1" s="1"/>
  <c r="F10" i="1" s="1"/>
  <c r="G11" i="1" s="1"/>
  <c r="J11" i="1" s="1"/>
  <c r="K12" i="1" s="1"/>
  <c r="N12" i="1" s="1"/>
  <c r="O13" i="1" s="1"/>
  <c r="C11" i="1"/>
  <c r="F11" i="1" s="1"/>
  <c r="G12" i="1" s="1"/>
  <c r="P13" i="1" l="1"/>
  <c r="R13" i="1"/>
  <c r="S14" i="1" s="1"/>
  <c r="V14" i="1" s="1"/>
  <c r="W15" i="1" s="1"/>
  <c r="Z15" i="1" s="1"/>
  <c r="AA16" i="1" s="1"/>
  <c r="AD16" i="1" s="1"/>
  <c r="AE17" i="1" s="1"/>
  <c r="AH17" i="1" s="1"/>
  <c r="AI18" i="1" s="1"/>
  <c r="AL18" i="1" s="1"/>
  <c r="AM19" i="1" s="1"/>
  <c r="AO19" i="1" s="1"/>
  <c r="J12" i="1"/>
  <c r="K13" i="1" s="1"/>
  <c r="N13" i="1" s="1"/>
  <c r="O14" i="1" s="1"/>
  <c r="R14" i="1" s="1"/>
  <c r="S15" i="1" s="1"/>
  <c r="V15" i="1" s="1"/>
  <c r="W16" i="1" s="1"/>
  <c r="Z16" i="1" s="1"/>
  <c r="AA17" i="1" s="1"/>
  <c r="AD17" i="1" s="1"/>
  <c r="AE18" i="1" s="1"/>
  <c r="AH18" i="1" s="1"/>
  <c r="AI19" i="1" s="1"/>
  <c r="H12" i="1"/>
  <c r="E21" i="1"/>
  <c r="F19" i="1"/>
  <c r="G20" i="1" s="1"/>
  <c r="C21" i="1"/>
  <c r="G13" i="1"/>
  <c r="AP19" i="1"/>
  <c r="AQ20" i="1" s="1"/>
  <c r="AS20" i="1" s="1"/>
  <c r="AK19" i="1"/>
  <c r="AC19" i="1"/>
  <c r="Y19" i="1"/>
  <c r="Z19" i="1" s="1"/>
  <c r="AA20" i="1" s="1"/>
  <c r="AC20" i="1" s="1"/>
  <c r="AD20" i="1" s="1"/>
  <c r="U19" i="1"/>
  <c r="Q19" i="1"/>
  <c r="N19" i="1"/>
  <c r="O20" i="1" s="1"/>
  <c r="Q20" i="1" s="1"/>
  <c r="R20" i="1" s="1"/>
  <c r="L12" i="1"/>
  <c r="L13" i="1"/>
  <c r="G21" i="1"/>
  <c r="I19" i="1"/>
  <c r="I20" i="1"/>
  <c r="J20" i="1" s="1"/>
  <c r="J13" i="1" l="1"/>
  <c r="K14" i="1" s="1"/>
  <c r="N14" i="1" s="1"/>
  <c r="O15" i="1" s="1"/>
  <c r="R15" i="1" s="1"/>
  <c r="S16" i="1" s="1"/>
  <c r="V16" i="1" s="1"/>
  <c r="W17" i="1" s="1"/>
  <c r="Z17" i="1" s="1"/>
  <c r="AA18" i="1" s="1"/>
  <c r="AD18" i="1" s="1"/>
  <c r="AE19" i="1" s="1"/>
  <c r="AG19" i="1" s="1"/>
  <c r="H13" i="1"/>
  <c r="H21" i="1" s="1"/>
  <c r="J10" i="1" s="1"/>
  <c r="K11" i="1" s="1"/>
  <c r="F21" i="1"/>
  <c r="AT20" i="1"/>
  <c r="AL19" i="1"/>
  <c r="AM20" i="1" s="1"/>
  <c r="AO20" i="1" s="1"/>
  <c r="AP20" i="1" s="1"/>
  <c r="AH19" i="1"/>
  <c r="AI20" i="1" s="1"/>
  <c r="AK20" i="1" s="1"/>
  <c r="AL20" i="1" s="1"/>
  <c r="AC21" i="1"/>
  <c r="AD19" i="1"/>
  <c r="AE20" i="1" s="1"/>
  <c r="AG20" i="1" s="1"/>
  <c r="AH20" i="1" s="1"/>
  <c r="V19" i="1"/>
  <c r="W20" i="1" s="1"/>
  <c r="Q21" i="1"/>
  <c r="R19" i="1"/>
  <c r="L21" i="1"/>
  <c r="N10" i="1" s="1"/>
  <c r="I21" i="1"/>
  <c r="J19" i="1"/>
  <c r="N11" i="1" l="1"/>
  <c r="O12" i="1" s="1"/>
  <c r="O11" i="1"/>
  <c r="S20" i="1"/>
  <c r="U20" i="1" s="1"/>
  <c r="Y20" i="1"/>
  <c r="Y21" i="1" s="1"/>
  <c r="AG21" i="1"/>
  <c r="AO21" i="1"/>
  <c r="AK21" i="1"/>
  <c r="J21" i="1"/>
  <c r="K20" i="1"/>
  <c r="M20" i="1" l="1"/>
  <c r="M21" i="1" s="1"/>
  <c r="N20" i="1"/>
  <c r="N21" i="1" s="1"/>
  <c r="Z20" i="1"/>
  <c r="V20" i="1"/>
  <c r="U21" i="1"/>
  <c r="O21" i="1"/>
  <c r="R11" i="1"/>
  <c r="S12" i="1" s="1"/>
  <c r="K21" i="1"/>
  <c r="R12" i="1"/>
  <c r="S13" i="1" s="1"/>
  <c r="P12" i="1"/>
  <c r="P21" i="1" s="1"/>
  <c r="R10" i="1" s="1"/>
  <c r="V13" i="1" l="1"/>
  <c r="W14" i="1" s="1"/>
  <c r="Z14" i="1" s="1"/>
  <c r="AA15" i="1" s="1"/>
  <c r="AD15" i="1" s="1"/>
  <c r="AE16" i="1" s="1"/>
  <c r="AH16" i="1" s="1"/>
  <c r="AI17" i="1" s="1"/>
  <c r="AL17" i="1" s="1"/>
  <c r="AM18" i="1" s="1"/>
  <c r="AP18" i="1" s="1"/>
  <c r="AQ19" i="1" s="1"/>
  <c r="T13" i="1"/>
  <c r="S11" i="1"/>
  <c r="R21" i="1"/>
  <c r="V12" i="1"/>
  <c r="W13" i="1" s="1"/>
  <c r="T12" i="1"/>
  <c r="T21" i="1" s="1"/>
  <c r="V10" i="1" s="1"/>
  <c r="W11" i="1" l="1"/>
  <c r="Z13" i="1"/>
  <c r="AA14" i="1" s="1"/>
  <c r="AD14" i="1" s="1"/>
  <c r="AE15" i="1" s="1"/>
  <c r="AH15" i="1" s="1"/>
  <c r="AI16" i="1" s="1"/>
  <c r="AL16" i="1" s="1"/>
  <c r="AM17" i="1" s="1"/>
  <c r="AP17" i="1" s="1"/>
  <c r="AQ18" i="1" s="1"/>
  <c r="AT18" i="1" s="1"/>
  <c r="AU19" i="1" s="1"/>
  <c r="X13" i="1"/>
  <c r="S21" i="1"/>
  <c r="V11" i="1"/>
  <c r="W12" i="1" s="1"/>
  <c r="AS19" i="1"/>
  <c r="AS21" i="1" s="1"/>
  <c r="AT19" i="1" l="1"/>
  <c r="AU20" i="1" s="1"/>
  <c r="AW20" i="1" s="1"/>
  <c r="AX20" i="1" s="1"/>
  <c r="Z12" i="1"/>
  <c r="AA13" i="1" s="1"/>
  <c r="X12" i="1"/>
  <c r="X21" i="1" s="1"/>
  <c r="Z10" i="1" s="1"/>
  <c r="AW19" i="1"/>
  <c r="AW21" i="1" s="1"/>
  <c r="V21" i="1"/>
  <c r="W21" i="1"/>
  <c r="Z11" i="1"/>
  <c r="AA12" i="1" s="1"/>
  <c r="AD12" i="1" l="1"/>
  <c r="AE13" i="1" s="1"/>
  <c r="AB12" i="1"/>
  <c r="AX19" i="1"/>
  <c r="Z21" i="1"/>
  <c r="AA11" i="1"/>
  <c r="AD13" i="1"/>
  <c r="AE14" i="1" s="1"/>
  <c r="AH14" i="1" s="1"/>
  <c r="AI15" i="1" s="1"/>
  <c r="AL15" i="1" s="1"/>
  <c r="AM16" i="1" s="1"/>
  <c r="AP16" i="1" s="1"/>
  <c r="AQ17" i="1" s="1"/>
  <c r="AT17" i="1" s="1"/>
  <c r="AU18" i="1" s="1"/>
  <c r="AX18" i="1" s="1"/>
  <c r="AY19" i="1" s="1"/>
  <c r="AB13" i="1"/>
  <c r="BA19" i="1" l="1"/>
  <c r="BB19" i="1"/>
  <c r="AD11" i="1"/>
  <c r="AE12" i="1" s="1"/>
  <c r="AA21" i="1"/>
  <c r="AY20" i="1"/>
  <c r="BA20" i="1" s="1"/>
  <c r="BB20" i="1" s="1"/>
  <c r="AB21" i="1"/>
  <c r="AD10" i="1" s="1"/>
  <c r="AH13" i="1"/>
  <c r="AI14" i="1" s="1"/>
  <c r="AL14" i="1" s="1"/>
  <c r="AM15" i="1" s="1"/>
  <c r="AP15" i="1" s="1"/>
  <c r="AQ16" i="1" s="1"/>
  <c r="AT16" i="1" s="1"/>
  <c r="AU17" i="1" s="1"/>
  <c r="AX17" i="1" s="1"/>
  <c r="AY18" i="1" s="1"/>
  <c r="BB18" i="1" s="1"/>
  <c r="BC19" i="1" s="1"/>
  <c r="AF13" i="1"/>
  <c r="BE19" i="1" l="1"/>
  <c r="BF19" i="1" s="1"/>
  <c r="BG20" i="1" s="1"/>
  <c r="AD21" i="1"/>
  <c r="AE11" i="1"/>
  <c r="AH12" i="1"/>
  <c r="AI13" i="1" s="1"/>
  <c r="AF12" i="1"/>
  <c r="AF21" i="1" s="1"/>
  <c r="AH10" i="1" s="1"/>
  <c r="BC20" i="1"/>
  <c r="BA21" i="1"/>
  <c r="BI20" i="1" l="1"/>
  <c r="BJ20" i="1"/>
  <c r="BE20" i="1"/>
  <c r="BE21" i="1" s="1"/>
  <c r="BF20" i="1"/>
  <c r="AI11" i="1"/>
  <c r="AL13" i="1"/>
  <c r="AM14" i="1" s="1"/>
  <c r="AP14" i="1" s="1"/>
  <c r="AQ15" i="1" s="1"/>
  <c r="AT15" i="1" s="1"/>
  <c r="AU16" i="1" s="1"/>
  <c r="AX16" i="1" s="1"/>
  <c r="AY17" i="1" s="1"/>
  <c r="BB17" i="1" s="1"/>
  <c r="BC18" i="1" s="1"/>
  <c r="BF18" i="1" s="1"/>
  <c r="BG19" i="1" s="1"/>
  <c r="AJ13" i="1"/>
  <c r="AH11" i="1"/>
  <c r="AI12" i="1" s="1"/>
  <c r="AE21" i="1"/>
  <c r="AJ12" i="1" l="1"/>
  <c r="AL12" i="1"/>
  <c r="AM13" i="1" s="1"/>
  <c r="BI19" i="1"/>
  <c r="BI21" i="1" s="1"/>
  <c r="BJ19" i="1"/>
  <c r="AH21" i="1"/>
  <c r="AI21" i="1"/>
  <c r="AL11" i="1"/>
  <c r="AM12" i="1" s="1"/>
  <c r="AJ21" i="1"/>
  <c r="AL10" i="1" s="1"/>
  <c r="AM11" i="1" l="1"/>
  <c r="AL21" i="1"/>
  <c r="AP12" i="1"/>
  <c r="AQ13" i="1" s="1"/>
  <c r="AN12" i="1"/>
  <c r="AP13" i="1"/>
  <c r="AQ14" i="1" s="1"/>
  <c r="AT14" i="1" s="1"/>
  <c r="AU15" i="1" s="1"/>
  <c r="AX15" i="1" s="1"/>
  <c r="AY16" i="1" s="1"/>
  <c r="BB16" i="1" s="1"/>
  <c r="BC17" i="1" s="1"/>
  <c r="BF17" i="1" s="1"/>
  <c r="BG18" i="1" s="1"/>
  <c r="BJ18" i="1" s="1"/>
  <c r="BK19" i="1" s="1"/>
  <c r="AN13" i="1"/>
  <c r="BK20" i="1"/>
  <c r="BM19" i="1" l="1"/>
  <c r="BN19" i="1"/>
  <c r="BM20" i="1"/>
  <c r="BN20" i="1"/>
  <c r="AT13" i="1"/>
  <c r="AU14" i="1" s="1"/>
  <c r="AX14" i="1" s="1"/>
  <c r="AY15" i="1" s="1"/>
  <c r="BB15" i="1" s="1"/>
  <c r="BC16" i="1" s="1"/>
  <c r="BF16" i="1" s="1"/>
  <c r="BG17" i="1" s="1"/>
  <c r="BJ17" i="1" s="1"/>
  <c r="BK18" i="1" s="1"/>
  <c r="BN18" i="1" s="1"/>
  <c r="BO19" i="1" s="1"/>
  <c r="AR13" i="1"/>
  <c r="AN21" i="1"/>
  <c r="AP10" i="1" s="1"/>
  <c r="AM21" i="1"/>
  <c r="AP11" i="1"/>
  <c r="AQ12" i="1" s="1"/>
  <c r="AR12" i="1" l="1"/>
  <c r="AR21" i="1" s="1"/>
  <c r="AT10" i="1" s="1"/>
  <c r="AT12" i="1"/>
  <c r="AU13" i="1" s="1"/>
  <c r="AP21" i="1"/>
  <c r="AQ11" i="1"/>
  <c r="BQ19" i="1"/>
  <c r="BR19" i="1"/>
  <c r="BS20" i="1" s="1"/>
  <c r="BO20" i="1"/>
  <c r="BQ20" i="1" s="1"/>
  <c r="BR20" i="1" s="1"/>
  <c r="BM21" i="1"/>
  <c r="BU20" i="1" l="1"/>
  <c r="BV20" i="1"/>
  <c r="BQ21" i="1"/>
  <c r="AQ21" i="1"/>
  <c r="AT11" i="1"/>
  <c r="AU12" i="1" s="1"/>
  <c r="AV13" i="1"/>
  <c r="AX13" i="1"/>
  <c r="AY14" i="1" s="1"/>
  <c r="BB14" i="1" s="1"/>
  <c r="BC15" i="1" s="1"/>
  <c r="BF15" i="1" s="1"/>
  <c r="BG16" i="1" s="1"/>
  <c r="BJ16" i="1" s="1"/>
  <c r="BK17" i="1" s="1"/>
  <c r="BN17" i="1" s="1"/>
  <c r="BO18" i="1" s="1"/>
  <c r="BR18" i="1" s="1"/>
  <c r="BS19" i="1" s="1"/>
  <c r="AU11" i="1"/>
  <c r="AT21" i="1"/>
  <c r="AU21" i="1" l="1"/>
  <c r="AX11" i="1"/>
  <c r="AY12" i="1" s="1"/>
  <c r="BU19" i="1"/>
  <c r="BV19" i="1"/>
  <c r="BW20" i="1" s="1"/>
  <c r="AX12" i="1"/>
  <c r="AY13" i="1" s="1"/>
  <c r="AV12" i="1"/>
  <c r="AV21" i="1" s="1"/>
  <c r="AX10" i="1" s="1"/>
  <c r="BU21" i="1"/>
  <c r="AY11" i="1" l="1"/>
  <c r="AX21" i="1"/>
  <c r="AZ13" i="1"/>
  <c r="BB13" i="1"/>
  <c r="BC14" i="1" s="1"/>
  <c r="BF14" i="1" s="1"/>
  <c r="BG15" i="1" s="1"/>
  <c r="BJ15" i="1" s="1"/>
  <c r="BK16" i="1" s="1"/>
  <c r="BN16" i="1" s="1"/>
  <c r="BO17" i="1" s="1"/>
  <c r="BR17" i="1" s="1"/>
  <c r="BS18" i="1" s="1"/>
  <c r="BV18" i="1" s="1"/>
  <c r="BW19" i="1" s="1"/>
  <c r="BY20" i="1"/>
  <c r="BZ20" i="1"/>
  <c r="BB12" i="1"/>
  <c r="BC13" i="1" s="1"/>
  <c r="AZ12" i="1"/>
  <c r="AZ21" i="1" s="1"/>
  <c r="BB10" i="1" s="1"/>
  <c r="BC11" i="1" l="1"/>
  <c r="BF13" i="1"/>
  <c r="BG14" i="1" s="1"/>
  <c r="BJ14" i="1" s="1"/>
  <c r="BK15" i="1" s="1"/>
  <c r="BN15" i="1" s="1"/>
  <c r="BO16" i="1" s="1"/>
  <c r="BR16" i="1" s="1"/>
  <c r="BS17" i="1" s="1"/>
  <c r="BV17" i="1" s="1"/>
  <c r="BW18" i="1" s="1"/>
  <c r="BZ18" i="1" s="1"/>
  <c r="CA19" i="1" s="1"/>
  <c r="BD13" i="1"/>
  <c r="BY19" i="1"/>
  <c r="BY21" i="1" s="1"/>
  <c r="BZ19" i="1"/>
  <c r="CA20" i="1" s="1"/>
  <c r="CC20" i="1" s="1"/>
  <c r="CD20" i="1" s="1"/>
  <c r="BB11" i="1"/>
  <c r="BC12" i="1" s="1"/>
  <c r="AY21" i="1"/>
  <c r="BF12" i="1" l="1"/>
  <c r="BG13" i="1" s="1"/>
  <c r="BD12" i="1"/>
  <c r="BD21" i="1" s="1"/>
  <c r="BF10" i="1" s="1"/>
  <c r="CC19" i="1"/>
  <c r="CC21" i="1" s="1"/>
  <c r="CD19" i="1"/>
  <c r="BB21" i="1"/>
  <c r="BF11" i="1"/>
  <c r="BG12" i="1" s="1"/>
  <c r="BC21" i="1"/>
  <c r="BJ12" i="1" l="1"/>
  <c r="BK13" i="1" s="1"/>
  <c r="BH12" i="1"/>
  <c r="BG11" i="1"/>
  <c r="BF21" i="1"/>
  <c r="BJ13" i="1"/>
  <c r="BK14" i="1" s="1"/>
  <c r="BN14" i="1" s="1"/>
  <c r="BO15" i="1" s="1"/>
  <c r="BR15" i="1" s="1"/>
  <c r="BS16" i="1" s="1"/>
  <c r="BV16" i="1" s="1"/>
  <c r="BW17" i="1" s="1"/>
  <c r="BZ17" i="1" s="1"/>
  <c r="CA18" i="1" s="1"/>
  <c r="CD18" i="1" s="1"/>
  <c r="BH13" i="1"/>
  <c r="BJ11" i="1" l="1"/>
  <c r="BK12" i="1" s="1"/>
  <c r="BG21" i="1"/>
  <c r="BH21" i="1"/>
  <c r="BJ10" i="1" s="1"/>
  <c r="BN13" i="1"/>
  <c r="BO14" i="1" s="1"/>
  <c r="BR14" i="1" s="1"/>
  <c r="BS15" i="1" s="1"/>
  <c r="BV15" i="1" s="1"/>
  <c r="BW16" i="1" s="1"/>
  <c r="BZ16" i="1" s="1"/>
  <c r="CA17" i="1" s="1"/>
  <c r="CD17" i="1" s="1"/>
  <c r="BL13" i="1"/>
  <c r="BK11" i="1" l="1"/>
  <c r="BJ21" i="1"/>
  <c r="BN12" i="1"/>
  <c r="BO13" i="1" s="1"/>
  <c r="BL12" i="1"/>
  <c r="BL21" i="1" s="1"/>
  <c r="BN10" i="1" s="1"/>
  <c r="BR13" i="1" l="1"/>
  <c r="BS14" i="1" s="1"/>
  <c r="BV14" i="1" s="1"/>
  <c r="BW15" i="1" s="1"/>
  <c r="BZ15" i="1" s="1"/>
  <c r="CA16" i="1" s="1"/>
  <c r="CD16" i="1" s="1"/>
  <c r="BP13" i="1"/>
  <c r="BO11" i="1"/>
  <c r="BN11" i="1"/>
  <c r="BO12" i="1" s="1"/>
  <c r="BK21" i="1"/>
  <c r="BR12" i="1" l="1"/>
  <c r="BS13" i="1" s="1"/>
  <c r="BP12" i="1"/>
  <c r="BP21" i="1" s="1"/>
  <c r="BR10" i="1" s="1"/>
  <c r="BN21" i="1"/>
  <c r="BR11" i="1"/>
  <c r="BS12" i="1" s="1"/>
  <c r="BO21" i="1"/>
  <c r="BT12" i="1" l="1"/>
  <c r="BV12" i="1"/>
  <c r="BW13" i="1" s="1"/>
  <c r="BR21" i="1"/>
  <c r="BS11" i="1"/>
  <c r="BT13" i="1"/>
  <c r="BV13" i="1"/>
  <c r="BW14" i="1" s="1"/>
  <c r="BZ14" i="1" s="1"/>
  <c r="CA15" i="1" s="1"/>
  <c r="CD15" i="1" s="1"/>
  <c r="BS21" i="1" l="1"/>
  <c r="BV11" i="1"/>
  <c r="BW12" i="1" s="1"/>
  <c r="BZ13" i="1"/>
  <c r="CA14" i="1" s="1"/>
  <c r="CD14" i="1" s="1"/>
  <c r="BX13" i="1"/>
  <c r="BT21" i="1"/>
  <c r="BV10" i="1" s="1"/>
  <c r="BW11" i="1" l="1"/>
  <c r="BV21" i="1"/>
  <c r="BZ12" i="1"/>
  <c r="CA13" i="1" s="1"/>
  <c r="BX12" i="1"/>
  <c r="BX21" i="1" s="1"/>
  <c r="BZ10" i="1" s="1"/>
  <c r="CA11" i="1" l="1"/>
  <c r="CD13" i="1"/>
  <c r="CB13" i="1"/>
  <c r="BZ11" i="1"/>
  <c r="CA12" i="1" s="1"/>
  <c r="BW21" i="1"/>
  <c r="CD12" i="1" l="1"/>
  <c r="CB12" i="1"/>
  <c r="CB21" i="1" s="1"/>
  <c r="CD10" i="1" s="1"/>
  <c r="CD21" i="1" s="1"/>
  <c r="CA21" i="1"/>
  <c r="CD11" i="1"/>
  <c r="BZ21" i="1"/>
</calcChain>
</file>

<file path=xl/sharedStrings.xml><?xml version="1.0" encoding="utf-8"?>
<sst xmlns="http://schemas.openxmlformats.org/spreadsheetml/2006/main" count="105" uniqueCount="28">
  <si>
    <t>0-9세</t>
    <phoneticPr fontId="3" type="noConversion"/>
  </si>
  <si>
    <t>10-19세</t>
    <phoneticPr fontId="3" type="noConversion"/>
  </si>
  <si>
    <t>20-29세</t>
    <phoneticPr fontId="3" type="noConversion"/>
  </si>
  <si>
    <t>30-39세</t>
    <phoneticPr fontId="3" type="noConversion"/>
  </si>
  <si>
    <t>40-49세</t>
    <phoneticPr fontId="3" type="noConversion"/>
  </si>
  <si>
    <t>50-59세</t>
    <phoneticPr fontId="3" type="noConversion"/>
  </si>
  <si>
    <t>현재</t>
    <phoneticPr fontId="3" type="noConversion"/>
  </si>
  <si>
    <t>60-69세</t>
    <phoneticPr fontId="3" type="noConversion"/>
  </si>
  <si>
    <t>80-89세</t>
    <phoneticPr fontId="3" type="noConversion"/>
  </si>
  <si>
    <t>90-99세</t>
    <phoneticPr fontId="3" type="noConversion"/>
  </si>
  <si>
    <t>100세이상</t>
    <phoneticPr fontId="3" type="noConversion"/>
  </si>
  <si>
    <t>70-79세</t>
    <phoneticPr fontId="3" type="noConversion"/>
  </si>
  <si>
    <t>출생율</t>
    <phoneticPr fontId="3" type="noConversion"/>
  </si>
  <si>
    <t>수명</t>
    <phoneticPr fontId="3" type="noConversion"/>
  </si>
  <si>
    <t>성장</t>
    <phoneticPr fontId="3" type="noConversion"/>
  </si>
  <si>
    <t>출산</t>
    <phoneticPr fontId="3" type="noConversion"/>
  </si>
  <si>
    <t>사망</t>
    <phoneticPr fontId="3" type="noConversion"/>
  </si>
  <si>
    <t>출산 = (20-29세 인구 * 남녀(0.5) * 연령대(0.5) * 출생률) + (30-39세 인구 * 남녀(0.5) * 연령대(0.5) * 출생률)</t>
    <phoneticPr fontId="3" type="noConversion"/>
  </si>
  <si>
    <t>사망= 수명기준</t>
    <phoneticPr fontId="3" type="noConversion"/>
  </si>
  <si>
    <t>계</t>
    <phoneticPr fontId="3" type="noConversion"/>
  </si>
  <si>
    <t>계= (0-9세=출생수), (10세이상=성장-사망)</t>
    <phoneticPr fontId="3" type="noConversion"/>
  </si>
  <si>
    <t>경과년도</t>
    <phoneticPr fontId="3" type="noConversion"/>
  </si>
  <si>
    <t>인구수</t>
    <phoneticPr fontId="3" type="noConversion"/>
  </si>
  <si>
    <t>인구수(만명)</t>
    <phoneticPr fontId="3" type="noConversion"/>
  </si>
  <si>
    <t>비율</t>
    <phoneticPr fontId="3" type="noConversion"/>
  </si>
  <si>
    <t>행안부 주민등록 인구통계 2024.04.</t>
    <phoneticPr fontId="3" type="noConversion"/>
  </si>
  <si>
    <t>대한민국 인구 추정 - softgear 20240503</t>
    <phoneticPr fontId="3" type="noConversion"/>
  </si>
  <si>
    <t>성장 = 전 블럭 쉬프트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</si>
</sst>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rgb="FF585B5C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3" fontId="0" fillId="0" borderId="5" xfId="1" applyNumberFormat="1" applyFont="1" applyBorder="1">
      <alignment vertical="center"/>
    </xf>
    <xf numFmtId="3" fontId="0" fillId="0" borderId="0" xfId="1" applyNumberFormat="1" applyFont="1" applyBorder="1">
      <alignment vertical="center"/>
    </xf>
    <xf numFmtId="3" fontId="0" fillId="0" borderId="6" xfId="1" applyNumberFormat="1" applyFont="1" applyBorder="1">
      <alignment vertical="center"/>
    </xf>
    <xf numFmtId="3" fontId="0" fillId="0" borderId="7" xfId="1" applyNumberFormat="1" applyFont="1" applyBorder="1">
      <alignment vertical="center"/>
    </xf>
    <xf numFmtId="3" fontId="0" fillId="0" borderId="8" xfId="1" applyNumberFormat="1" applyFont="1" applyBorder="1">
      <alignment vertical="center"/>
    </xf>
    <xf numFmtId="3" fontId="0" fillId="0" borderId="9" xfId="1" applyNumberFormat="1" applyFont="1" applyBorder="1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" fontId="2" fillId="0" borderId="11" xfId="1" applyNumberFormat="1" applyFont="1" applyBorder="1">
      <alignment vertical="center"/>
    </xf>
    <xf numFmtId="3" fontId="0" fillId="0" borderId="12" xfId="1" applyNumberFormat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대한민국 인구수 추정</a:t>
            </a:r>
            <a:br>
              <a:rPr lang="en-US" altLang="ko-KR"/>
            </a:br>
            <a:r>
              <a:rPr lang="en-US" altLang="ko-KR" sz="1000"/>
              <a:t>softgear 20240503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Sheet1!$B$24:$V$24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numCache>
            </c:numRef>
          </c:cat>
          <c:val>
            <c:numRef>
              <c:f>Sheet1!$B$26:$V$26</c:f>
              <c:numCache>
                <c:formatCode>General</c:formatCode>
                <c:ptCount val="21"/>
                <c:pt idx="0">
                  <c:v>5129</c:v>
                </c:pt>
                <c:pt idx="1">
                  <c:v>5077</c:v>
                </c:pt>
                <c:pt idx="2">
                  <c:v>4813</c:v>
                </c:pt>
                <c:pt idx="3">
                  <c:v>4131</c:v>
                </c:pt>
                <c:pt idx="4">
                  <c:v>3316</c:v>
                </c:pt>
                <c:pt idx="5">
                  <c:v>2571</c:v>
                </c:pt>
                <c:pt idx="6">
                  <c:v>1939</c:v>
                </c:pt>
                <c:pt idx="7">
                  <c:v>1345</c:v>
                </c:pt>
                <c:pt idx="8">
                  <c:v>893</c:v>
                </c:pt>
                <c:pt idx="9">
                  <c:v>575</c:v>
                </c:pt>
                <c:pt idx="10">
                  <c:v>392</c:v>
                </c:pt>
                <c:pt idx="11">
                  <c:v>257</c:v>
                </c:pt>
                <c:pt idx="12">
                  <c:v>169</c:v>
                </c:pt>
                <c:pt idx="13">
                  <c:v>114</c:v>
                </c:pt>
                <c:pt idx="14">
                  <c:v>75</c:v>
                </c:pt>
                <c:pt idx="15">
                  <c:v>49</c:v>
                </c:pt>
                <c:pt idx="16">
                  <c:v>33</c:v>
                </c:pt>
                <c:pt idx="17">
                  <c:v>22</c:v>
                </c:pt>
                <c:pt idx="18">
                  <c:v>14</c:v>
                </c:pt>
                <c:pt idx="19">
                  <c:v>10</c:v>
                </c:pt>
                <c:pt idx="20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96-4087-9292-78BDA0DC2D6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53678544"/>
        <c:axId val="1659621616"/>
      </c:lineChart>
      <c:catAx>
        <c:axId val="1453678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경과년도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659621616"/>
        <c:crosses val="autoZero"/>
        <c:auto val="1"/>
        <c:lblAlgn val="ctr"/>
        <c:lblOffset val="100"/>
        <c:noMultiLvlLbl val="0"/>
      </c:catAx>
      <c:valAx>
        <c:axId val="165962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인구수</a:t>
                </a:r>
                <a:r>
                  <a:rPr lang="en-US" altLang="ko-KR"/>
                  <a:t>(</a:t>
                </a:r>
                <a:r>
                  <a:rPr lang="ko-KR" altLang="en-US"/>
                  <a:t>만명</a:t>
                </a:r>
                <a:r>
                  <a:rPr lang="en-US" altLang="ko-KR"/>
                  <a:t>)</a:t>
                </a:r>
                <a:endParaRPr lang="ko-KR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45367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833717</xdr:colOff>
      <xdr:row>27</xdr:row>
      <xdr:rowOff>179292</xdr:rowOff>
    </xdr:from>
    <xdr:to>
      <xdr:col>9</xdr:col>
      <xdr:colOff>8964</xdr:colOff>
      <xdr:row>50</xdr:row>
      <xdr:rowOff>125505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C67024F2-E974-40B4-9553-E28289E566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B39AA-6272-42BA-AB1A-772FE58782E2}">
  <dimension ref="A1:CD27"/>
  <sheetViews>
    <sheetView tabSelected="1" zoomScale="85" zoomScaleNormal="85" workbookViewId="0">
      <selection activeCell="K47" sqref="K47"/>
    </sheetView>
  </sheetViews>
  <sheetFormatPr defaultRowHeight="17.399999999999999" x14ac:dyDescent="0.4"/>
  <cols>
    <col min="1" max="1" width="11.5" customWidth="1"/>
    <col min="2" max="2" width="11.69921875" bestFit="1" customWidth="1"/>
    <col min="3" max="3" width="11.19921875" customWidth="1"/>
    <col min="4" max="5" width="10.69921875" bestFit="1" customWidth="1"/>
    <col min="6" max="6" width="11.3984375" customWidth="1"/>
    <col min="7" max="7" width="11" customWidth="1"/>
    <col min="8" max="9" width="10.69921875" bestFit="1" customWidth="1"/>
    <col min="10" max="10" width="10.796875" customWidth="1"/>
    <col min="11" max="11" width="10.69921875" customWidth="1"/>
    <col min="12" max="12" width="9.19921875" bestFit="1" customWidth="1"/>
    <col min="13" max="13" width="10.69921875" bestFit="1" customWidth="1"/>
    <col min="14" max="14" width="10.19921875" customWidth="1"/>
    <col min="15" max="15" width="10" customWidth="1"/>
    <col min="16" max="16" width="9.19921875" bestFit="1" customWidth="1"/>
    <col min="17" max="17" width="10.69921875" bestFit="1" customWidth="1"/>
    <col min="18" max="18" width="10.796875" customWidth="1"/>
    <col min="19" max="19" width="11.69921875" bestFit="1" customWidth="1"/>
    <col min="20" max="20" width="9.19921875" bestFit="1" customWidth="1"/>
    <col min="21" max="21" width="10.69921875" bestFit="1" customWidth="1"/>
    <col min="22" max="22" width="11.5" customWidth="1"/>
    <col min="23" max="23" width="11.69921875" bestFit="1" customWidth="1"/>
    <col min="24" max="24" width="9.19921875" bestFit="1" customWidth="1"/>
    <col min="25" max="25" width="10.69921875" bestFit="1" customWidth="1"/>
    <col min="26" max="27" width="11.69921875" bestFit="1" customWidth="1"/>
    <col min="28" max="28" width="9.19921875" bestFit="1" customWidth="1"/>
    <col min="29" max="29" width="10.69921875" bestFit="1" customWidth="1"/>
    <col min="30" max="31" width="11.69921875" bestFit="1" customWidth="1"/>
    <col min="32" max="32" width="9.19921875" bestFit="1" customWidth="1"/>
    <col min="33" max="35" width="10.69921875" bestFit="1" customWidth="1"/>
    <col min="36" max="36" width="9" bestFit="1" customWidth="1"/>
    <col min="37" max="39" width="10.69921875" bestFit="1" customWidth="1"/>
    <col min="40" max="40" width="9" bestFit="1" customWidth="1"/>
    <col min="41" max="43" width="10.69921875" bestFit="1" customWidth="1"/>
    <col min="44" max="44" width="9" bestFit="1" customWidth="1"/>
    <col min="45" max="47" width="10.69921875" bestFit="1" customWidth="1"/>
    <col min="48" max="48" width="9" bestFit="1" customWidth="1"/>
    <col min="49" max="49" width="9.19921875" bestFit="1" customWidth="1"/>
    <col min="50" max="51" width="10.69921875" bestFit="1" customWidth="1"/>
    <col min="52" max="52" width="9" bestFit="1" customWidth="1"/>
    <col min="53" max="53" width="9.19921875" bestFit="1" customWidth="1"/>
    <col min="54" max="55" width="10.69921875" bestFit="1" customWidth="1"/>
    <col min="56" max="56" width="9" bestFit="1" customWidth="1"/>
    <col min="57" max="59" width="9.19921875" bestFit="1" customWidth="1"/>
    <col min="60" max="60" width="9" bestFit="1" customWidth="1"/>
    <col min="61" max="63" width="9.19921875" bestFit="1" customWidth="1"/>
    <col min="64" max="64" width="9" bestFit="1" customWidth="1"/>
    <col min="65" max="67" width="9.19921875" bestFit="1" customWidth="1"/>
    <col min="68" max="68" width="9" bestFit="1" customWidth="1"/>
    <col min="69" max="71" width="9.19921875" bestFit="1" customWidth="1"/>
    <col min="72" max="73" width="9" bestFit="1" customWidth="1"/>
    <col min="74" max="75" width="9.19921875" bestFit="1" customWidth="1"/>
    <col min="76" max="82" width="9" bestFit="1" customWidth="1"/>
  </cols>
  <sheetData>
    <row r="1" spans="1:82" x14ac:dyDescent="0.4">
      <c r="B1" t="s">
        <v>26</v>
      </c>
    </row>
    <row r="2" spans="1:82" x14ac:dyDescent="0.4">
      <c r="B2" s="13" t="s">
        <v>12</v>
      </c>
      <c r="C2" s="13">
        <v>0.7</v>
      </c>
    </row>
    <row r="3" spans="1:82" x14ac:dyDescent="0.4">
      <c r="B3" s="13" t="s">
        <v>13</v>
      </c>
      <c r="C3" s="13">
        <v>90</v>
      </c>
    </row>
    <row r="4" spans="1:82" x14ac:dyDescent="0.4">
      <c r="D4" t="s">
        <v>27</v>
      </c>
    </row>
    <row r="5" spans="1:82" x14ac:dyDescent="0.4">
      <c r="D5" t="s">
        <v>17</v>
      </c>
    </row>
    <row r="6" spans="1:82" x14ac:dyDescent="0.4">
      <c r="D6" t="s">
        <v>18</v>
      </c>
    </row>
    <row r="7" spans="1:82" x14ac:dyDescent="0.4">
      <c r="B7" t="s">
        <v>25</v>
      </c>
      <c r="D7" t="s">
        <v>20</v>
      </c>
    </row>
    <row r="8" spans="1:82" x14ac:dyDescent="0.4">
      <c r="B8" s="16">
        <v>0</v>
      </c>
      <c r="C8" s="1">
        <v>10</v>
      </c>
      <c r="D8" s="2"/>
      <c r="E8" s="2"/>
      <c r="F8" s="3"/>
      <c r="G8" s="1">
        <v>20</v>
      </c>
      <c r="H8" s="2"/>
      <c r="I8" s="2"/>
      <c r="J8" s="3"/>
      <c r="K8" s="1">
        <v>30</v>
      </c>
      <c r="L8" s="2"/>
      <c r="M8" s="2"/>
      <c r="N8" s="3"/>
      <c r="O8" s="1">
        <v>40</v>
      </c>
      <c r="P8" s="2"/>
      <c r="Q8" s="2"/>
      <c r="R8" s="3"/>
      <c r="S8" s="1">
        <v>50</v>
      </c>
      <c r="T8" s="2"/>
      <c r="U8" s="2"/>
      <c r="V8" s="3"/>
      <c r="W8" s="1">
        <v>60</v>
      </c>
      <c r="X8" s="2"/>
      <c r="Y8" s="2"/>
      <c r="Z8" s="3"/>
      <c r="AA8" s="1">
        <v>70</v>
      </c>
      <c r="AB8" s="2"/>
      <c r="AC8" s="2"/>
      <c r="AD8" s="3"/>
      <c r="AE8" s="1">
        <v>80</v>
      </c>
      <c r="AF8" s="2"/>
      <c r="AG8" s="2"/>
      <c r="AH8" s="3"/>
      <c r="AI8" s="1">
        <v>90</v>
      </c>
      <c r="AJ8" s="2"/>
      <c r="AK8" s="2"/>
      <c r="AL8" s="3"/>
      <c r="AM8" s="1">
        <v>100</v>
      </c>
      <c r="AN8" s="2"/>
      <c r="AO8" s="2"/>
      <c r="AP8" s="3"/>
      <c r="AQ8" s="1">
        <v>110</v>
      </c>
      <c r="AR8" s="2"/>
      <c r="AS8" s="2"/>
      <c r="AT8" s="3"/>
      <c r="AU8" s="1">
        <v>120</v>
      </c>
      <c r="AV8" s="2"/>
      <c r="AW8" s="2"/>
      <c r="AX8" s="3"/>
      <c r="AY8" s="1">
        <v>130</v>
      </c>
      <c r="AZ8" s="2"/>
      <c r="BA8" s="2"/>
      <c r="BB8" s="3"/>
      <c r="BC8" s="1">
        <v>140</v>
      </c>
      <c r="BD8" s="2"/>
      <c r="BE8" s="2"/>
      <c r="BF8" s="3"/>
      <c r="BG8" s="1">
        <v>150</v>
      </c>
      <c r="BH8" s="2"/>
      <c r="BI8" s="2"/>
      <c r="BJ8" s="3"/>
      <c r="BK8" s="1">
        <v>160</v>
      </c>
      <c r="BL8" s="2"/>
      <c r="BM8" s="2"/>
      <c r="BN8" s="3"/>
      <c r="BO8" s="1">
        <v>170</v>
      </c>
      <c r="BP8" s="2"/>
      <c r="BQ8" s="2"/>
      <c r="BR8" s="3"/>
      <c r="BS8" s="1">
        <v>180</v>
      </c>
      <c r="BT8" s="2"/>
      <c r="BU8" s="2"/>
      <c r="BV8" s="3"/>
      <c r="BW8" s="1">
        <v>190</v>
      </c>
      <c r="BX8" s="2"/>
      <c r="BY8" s="2"/>
      <c r="BZ8" s="3"/>
      <c r="CA8" s="1">
        <v>200</v>
      </c>
      <c r="CB8" s="2"/>
      <c r="CC8" s="2"/>
      <c r="CD8" s="3"/>
    </row>
    <row r="9" spans="1:82" x14ac:dyDescent="0.4">
      <c r="B9" s="17" t="s">
        <v>6</v>
      </c>
      <c r="C9" s="4" t="s">
        <v>14</v>
      </c>
      <c r="D9" s="5" t="s">
        <v>15</v>
      </c>
      <c r="E9" s="5" t="s">
        <v>16</v>
      </c>
      <c r="F9" s="6" t="s">
        <v>19</v>
      </c>
      <c r="G9" s="4" t="s">
        <v>14</v>
      </c>
      <c r="H9" s="5" t="s">
        <v>15</v>
      </c>
      <c r="I9" s="5" t="s">
        <v>16</v>
      </c>
      <c r="J9" s="6" t="s">
        <v>19</v>
      </c>
      <c r="K9" s="4" t="s">
        <v>14</v>
      </c>
      <c r="L9" s="5" t="s">
        <v>15</v>
      </c>
      <c r="M9" s="5" t="s">
        <v>16</v>
      </c>
      <c r="N9" s="6" t="s">
        <v>19</v>
      </c>
      <c r="O9" s="4" t="s">
        <v>14</v>
      </c>
      <c r="P9" s="5" t="s">
        <v>15</v>
      </c>
      <c r="Q9" s="5" t="s">
        <v>16</v>
      </c>
      <c r="R9" s="6" t="s">
        <v>19</v>
      </c>
      <c r="S9" s="4" t="s">
        <v>14</v>
      </c>
      <c r="T9" s="5" t="s">
        <v>15</v>
      </c>
      <c r="U9" s="5" t="s">
        <v>16</v>
      </c>
      <c r="V9" s="6" t="s">
        <v>19</v>
      </c>
      <c r="W9" s="4" t="s">
        <v>14</v>
      </c>
      <c r="X9" s="5" t="s">
        <v>15</v>
      </c>
      <c r="Y9" s="5" t="s">
        <v>16</v>
      </c>
      <c r="Z9" s="6" t="s">
        <v>19</v>
      </c>
      <c r="AA9" s="4" t="s">
        <v>14</v>
      </c>
      <c r="AB9" s="5" t="s">
        <v>15</v>
      </c>
      <c r="AC9" s="5" t="s">
        <v>16</v>
      </c>
      <c r="AD9" s="6" t="s">
        <v>19</v>
      </c>
      <c r="AE9" s="4" t="s">
        <v>14</v>
      </c>
      <c r="AF9" s="5" t="s">
        <v>15</v>
      </c>
      <c r="AG9" s="5" t="s">
        <v>16</v>
      </c>
      <c r="AH9" s="6" t="s">
        <v>19</v>
      </c>
      <c r="AI9" s="4" t="s">
        <v>14</v>
      </c>
      <c r="AJ9" s="5" t="s">
        <v>15</v>
      </c>
      <c r="AK9" s="5" t="s">
        <v>16</v>
      </c>
      <c r="AL9" s="6" t="s">
        <v>19</v>
      </c>
      <c r="AM9" s="4" t="s">
        <v>14</v>
      </c>
      <c r="AN9" s="5" t="s">
        <v>15</v>
      </c>
      <c r="AO9" s="5" t="s">
        <v>16</v>
      </c>
      <c r="AP9" s="6" t="s">
        <v>19</v>
      </c>
      <c r="AQ9" s="4" t="s">
        <v>14</v>
      </c>
      <c r="AR9" s="5" t="s">
        <v>15</v>
      </c>
      <c r="AS9" s="5" t="s">
        <v>16</v>
      </c>
      <c r="AT9" s="6" t="s">
        <v>19</v>
      </c>
      <c r="AU9" s="4" t="s">
        <v>14</v>
      </c>
      <c r="AV9" s="5" t="s">
        <v>15</v>
      </c>
      <c r="AW9" s="5" t="s">
        <v>16</v>
      </c>
      <c r="AX9" s="6" t="s">
        <v>19</v>
      </c>
      <c r="AY9" s="4" t="s">
        <v>14</v>
      </c>
      <c r="AZ9" s="5" t="s">
        <v>15</v>
      </c>
      <c r="BA9" s="5" t="s">
        <v>16</v>
      </c>
      <c r="BB9" s="6" t="s">
        <v>19</v>
      </c>
      <c r="BC9" s="4" t="s">
        <v>14</v>
      </c>
      <c r="BD9" s="5" t="s">
        <v>15</v>
      </c>
      <c r="BE9" s="5" t="s">
        <v>16</v>
      </c>
      <c r="BF9" s="6" t="s">
        <v>19</v>
      </c>
      <c r="BG9" s="4" t="s">
        <v>14</v>
      </c>
      <c r="BH9" s="5" t="s">
        <v>15</v>
      </c>
      <c r="BI9" s="5" t="s">
        <v>16</v>
      </c>
      <c r="BJ9" s="6" t="s">
        <v>19</v>
      </c>
      <c r="BK9" s="4" t="s">
        <v>14</v>
      </c>
      <c r="BL9" s="5" t="s">
        <v>15</v>
      </c>
      <c r="BM9" s="5" t="s">
        <v>16</v>
      </c>
      <c r="BN9" s="6" t="s">
        <v>19</v>
      </c>
      <c r="BO9" s="4" t="s">
        <v>14</v>
      </c>
      <c r="BP9" s="5" t="s">
        <v>15</v>
      </c>
      <c r="BQ9" s="5" t="s">
        <v>16</v>
      </c>
      <c r="BR9" s="6" t="s">
        <v>19</v>
      </c>
      <c r="BS9" s="4" t="s">
        <v>14</v>
      </c>
      <c r="BT9" s="5" t="s">
        <v>15</v>
      </c>
      <c r="BU9" s="5" t="s">
        <v>16</v>
      </c>
      <c r="BV9" s="6" t="s">
        <v>19</v>
      </c>
      <c r="BW9" s="4" t="s">
        <v>14</v>
      </c>
      <c r="BX9" s="5" t="s">
        <v>15</v>
      </c>
      <c r="BY9" s="5" t="s">
        <v>16</v>
      </c>
      <c r="BZ9" s="6" t="s">
        <v>19</v>
      </c>
      <c r="CA9" s="4" t="s">
        <v>14</v>
      </c>
      <c r="CB9" s="5" t="s">
        <v>15</v>
      </c>
      <c r="CC9" s="5" t="s">
        <v>16</v>
      </c>
      <c r="CD9" s="6" t="s">
        <v>19</v>
      </c>
    </row>
    <row r="10" spans="1:82" x14ac:dyDescent="0.4">
      <c r="A10" t="s">
        <v>0</v>
      </c>
      <c r="B10" s="18">
        <v>3259937</v>
      </c>
      <c r="C10" s="7">
        <v>0</v>
      </c>
      <c r="D10" s="8"/>
      <c r="E10" s="8"/>
      <c r="F10" s="9">
        <f>D21</f>
        <v>1880484</v>
      </c>
      <c r="G10" s="7">
        <v>0</v>
      </c>
      <c r="H10" s="8"/>
      <c r="I10" s="8"/>
      <c r="J10" s="9">
        <f>H21</f>
        <v>1381598</v>
      </c>
      <c r="K10" s="7">
        <v>0</v>
      </c>
      <c r="L10" s="8"/>
      <c r="M10" s="8"/>
      <c r="N10" s="9">
        <f>L21</f>
        <v>899574</v>
      </c>
      <c r="O10" s="7">
        <v>0</v>
      </c>
      <c r="P10" s="8"/>
      <c r="Q10" s="8"/>
      <c r="R10" s="9">
        <f>P21</f>
        <v>570865</v>
      </c>
      <c r="S10" s="7">
        <v>0</v>
      </c>
      <c r="T10" s="8"/>
      <c r="U10" s="8"/>
      <c r="V10" s="9">
        <f>T21</f>
        <v>399205</v>
      </c>
      <c r="W10" s="7">
        <v>0</v>
      </c>
      <c r="X10" s="8"/>
      <c r="Y10" s="8"/>
      <c r="Z10" s="9">
        <f>X21</f>
        <v>257326</v>
      </c>
      <c r="AA10" s="7">
        <v>0</v>
      </c>
      <c r="AB10" s="8"/>
      <c r="AC10" s="8"/>
      <c r="AD10" s="9">
        <f>AB21</f>
        <v>169762</v>
      </c>
      <c r="AE10" s="7">
        <v>0</v>
      </c>
      <c r="AF10" s="8"/>
      <c r="AG10" s="8"/>
      <c r="AH10" s="9">
        <f>AF21</f>
        <v>114893</v>
      </c>
      <c r="AI10" s="7">
        <v>0</v>
      </c>
      <c r="AJ10" s="8"/>
      <c r="AK10" s="8"/>
      <c r="AL10" s="9">
        <f>AJ21</f>
        <v>74740</v>
      </c>
      <c r="AM10" s="7">
        <v>0</v>
      </c>
      <c r="AN10" s="8"/>
      <c r="AO10" s="8"/>
      <c r="AP10" s="9">
        <f>AN21</f>
        <v>49814</v>
      </c>
      <c r="AQ10" s="7">
        <v>0</v>
      </c>
      <c r="AR10" s="8"/>
      <c r="AS10" s="8"/>
      <c r="AT10" s="9">
        <f>AR21</f>
        <v>33186</v>
      </c>
      <c r="AU10" s="7">
        <v>0</v>
      </c>
      <c r="AV10" s="8"/>
      <c r="AW10" s="8"/>
      <c r="AX10" s="9">
        <f>AV21</f>
        <v>21797</v>
      </c>
      <c r="AY10" s="7">
        <v>0</v>
      </c>
      <c r="AZ10" s="8"/>
      <c r="BA10" s="8"/>
      <c r="BB10" s="9">
        <f>AZ21</f>
        <v>14525</v>
      </c>
      <c r="BC10" s="7">
        <v>0</v>
      </c>
      <c r="BD10" s="8"/>
      <c r="BE10" s="8"/>
      <c r="BF10" s="9">
        <f>BD21</f>
        <v>9622</v>
      </c>
      <c r="BG10" s="7">
        <v>0</v>
      </c>
      <c r="BH10" s="8"/>
      <c r="BI10" s="8"/>
      <c r="BJ10" s="9">
        <f>BH21</f>
        <v>6356</v>
      </c>
      <c r="BK10" s="7">
        <v>0</v>
      </c>
      <c r="BL10" s="8"/>
      <c r="BM10" s="8"/>
      <c r="BN10" s="9">
        <f>BL21</f>
        <v>4226</v>
      </c>
      <c r="BO10" s="7">
        <v>0</v>
      </c>
      <c r="BP10" s="8"/>
      <c r="BQ10" s="8"/>
      <c r="BR10" s="9">
        <f>BP21</f>
        <v>2796</v>
      </c>
      <c r="BS10" s="7">
        <v>0</v>
      </c>
      <c r="BT10" s="8"/>
      <c r="BU10" s="8"/>
      <c r="BV10" s="9">
        <f>BT21</f>
        <v>1852</v>
      </c>
      <c r="BW10" s="7">
        <v>0</v>
      </c>
      <c r="BX10" s="8"/>
      <c r="BY10" s="8"/>
      <c r="BZ10" s="9">
        <f>BX21</f>
        <v>1229</v>
      </c>
      <c r="CA10" s="7">
        <v>0</v>
      </c>
      <c r="CB10" s="8"/>
      <c r="CC10" s="8"/>
      <c r="CD10" s="9">
        <f>CB21</f>
        <v>813</v>
      </c>
    </row>
    <row r="11" spans="1:82" x14ac:dyDescent="0.4">
      <c r="A11" t="s">
        <v>1</v>
      </c>
      <c r="B11" s="18">
        <v>4634906</v>
      </c>
      <c r="C11" s="7">
        <f>B10</f>
        <v>3259937</v>
      </c>
      <c r="D11" s="8"/>
      <c r="E11" s="8"/>
      <c r="F11" s="9">
        <f>C11</f>
        <v>3259937</v>
      </c>
      <c r="G11" s="7">
        <f>F10</f>
        <v>1880484</v>
      </c>
      <c r="H11" s="8"/>
      <c r="I11" s="8"/>
      <c r="J11" s="9">
        <f>G11</f>
        <v>1880484</v>
      </c>
      <c r="K11" s="7">
        <f>J10</f>
        <v>1381598</v>
      </c>
      <c r="L11" s="8"/>
      <c r="M11" s="8"/>
      <c r="N11" s="9">
        <f>K11</f>
        <v>1381598</v>
      </c>
      <c r="O11" s="7">
        <f>N10</f>
        <v>899574</v>
      </c>
      <c r="P11" s="8"/>
      <c r="Q11" s="8"/>
      <c r="R11" s="9">
        <f>O11</f>
        <v>899574</v>
      </c>
      <c r="S11" s="7">
        <f>R10</f>
        <v>570865</v>
      </c>
      <c r="T11" s="8"/>
      <c r="U11" s="8"/>
      <c r="V11" s="9">
        <f>S11</f>
        <v>570865</v>
      </c>
      <c r="W11" s="7">
        <f>V10</f>
        <v>399205</v>
      </c>
      <c r="X11" s="8"/>
      <c r="Y11" s="8"/>
      <c r="Z11" s="9">
        <f>W11</f>
        <v>399205</v>
      </c>
      <c r="AA11" s="7">
        <f>Z10</f>
        <v>257326</v>
      </c>
      <c r="AB11" s="8"/>
      <c r="AC11" s="8"/>
      <c r="AD11" s="9">
        <f>AA11</f>
        <v>257326</v>
      </c>
      <c r="AE11" s="7">
        <f>AD10</f>
        <v>169762</v>
      </c>
      <c r="AF11" s="8"/>
      <c r="AG11" s="8"/>
      <c r="AH11" s="9">
        <f>AE11</f>
        <v>169762</v>
      </c>
      <c r="AI11" s="7">
        <f>AH10</f>
        <v>114893</v>
      </c>
      <c r="AJ11" s="8"/>
      <c r="AK11" s="8"/>
      <c r="AL11" s="9">
        <f>AI11</f>
        <v>114893</v>
      </c>
      <c r="AM11" s="7">
        <f>AL10</f>
        <v>74740</v>
      </c>
      <c r="AN11" s="8"/>
      <c r="AO11" s="8"/>
      <c r="AP11" s="9">
        <f>AM11</f>
        <v>74740</v>
      </c>
      <c r="AQ11" s="7">
        <f>AP10</f>
        <v>49814</v>
      </c>
      <c r="AR11" s="8"/>
      <c r="AS11" s="8"/>
      <c r="AT11" s="9">
        <f>AQ11</f>
        <v>49814</v>
      </c>
      <c r="AU11" s="7">
        <f>AT10</f>
        <v>33186</v>
      </c>
      <c r="AV11" s="8"/>
      <c r="AW11" s="8"/>
      <c r="AX11" s="9">
        <f>AU11</f>
        <v>33186</v>
      </c>
      <c r="AY11" s="7">
        <f>AX10</f>
        <v>21797</v>
      </c>
      <c r="AZ11" s="8"/>
      <c r="BA11" s="8"/>
      <c r="BB11" s="9">
        <f>AY11</f>
        <v>21797</v>
      </c>
      <c r="BC11" s="7">
        <f>BB10</f>
        <v>14525</v>
      </c>
      <c r="BD11" s="8"/>
      <c r="BE11" s="8"/>
      <c r="BF11" s="9">
        <f>BC11</f>
        <v>14525</v>
      </c>
      <c r="BG11" s="7">
        <f>BF10</f>
        <v>9622</v>
      </c>
      <c r="BH11" s="8"/>
      <c r="BI11" s="8"/>
      <c r="BJ11" s="9">
        <f>BG11</f>
        <v>9622</v>
      </c>
      <c r="BK11" s="7">
        <f>BJ10</f>
        <v>6356</v>
      </c>
      <c r="BL11" s="8"/>
      <c r="BM11" s="8"/>
      <c r="BN11" s="9">
        <f>BK11</f>
        <v>6356</v>
      </c>
      <c r="BO11" s="7">
        <f>BN10</f>
        <v>4226</v>
      </c>
      <c r="BP11" s="8"/>
      <c r="BQ11" s="8"/>
      <c r="BR11" s="9">
        <f>BO11</f>
        <v>4226</v>
      </c>
      <c r="BS11" s="7">
        <f>BR10</f>
        <v>2796</v>
      </c>
      <c r="BT11" s="8"/>
      <c r="BU11" s="8"/>
      <c r="BV11" s="9">
        <f>BS11</f>
        <v>2796</v>
      </c>
      <c r="BW11" s="7">
        <f>BV10</f>
        <v>1852</v>
      </c>
      <c r="BX11" s="8"/>
      <c r="BY11" s="8"/>
      <c r="BZ11" s="9">
        <f>BW11</f>
        <v>1852</v>
      </c>
      <c r="CA11" s="7">
        <f>BZ10</f>
        <v>1229</v>
      </c>
      <c r="CB11" s="8"/>
      <c r="CC11" s="8"/>
      <c r="CD11" s="9">
        <f>CA11</f>
        <v>1229</v>
      </c>
    </row>
    <row r="12" spans="1:82" x14ac:dyDescent="0.4">
      <c r="A12" t="s">
        <v>2</v>
      </c>
      <c r="B12" s="18">
        <v>6110713</v>
      </c>
      <c r="C12" s="7">
        <f t="shared" ref="C12:C20" si="0">B11</f>
        <v>4634906</v>
      </c>
      <c r="D12" s="8">
        <f>ROUND(C12*0.5*0.5*$C$2,0)</f>
        <v>811109</v>
      </c>
      <c r="E12" s="8"/>
      <c r="F12" s="9">
        <f>C12-E12</f>
        <v>4634906</v>
      </c>
      <c r="G12" s="7">
        <f t="shared" ref="G12:G20" si="1">F11</f>
        <v>3259937</v>
      </c>
      <c r="H12" s="8">
        <f>ROUND(G12*0.5*0.5*$C$2,0)</f>
        <v>570489</v>
      </c>
      <c r="I12" s="8"/>
      <c r="J12" s="9">
        <f>G12-I12</f>
        <v>3259937</v>
      </c>
      <c r="K12" s="7">
        <f t="shared" ref="K12:K20" si="2">J11</f>
        <v>1880484</v>
      </c>
      <c r="L12" s="8">
        <f>ROUND(K12*0.5*0.5*$C$2,0)</f>
        <v>329085</v>
      </c>
      <c r="M12" s="8"/>
      <c r="N12" s="9">
        <f>K12-M12</f>
        <v>1880484</v>
      </c>
      <c r="O12" s="7">
        <f t="shared" ref="O12:O20" si="3">N11</f>
        <v>1381598</v>
      </c>
      <c r="P12" s="8">
        <f>ROUND(O12*0.5*0.5*$C$2,0)</f>
        <v>241780</v>
      </c>
      <c r="Q12" s="8"/>
      <c r="R12" s="9">
        <f>O12-Q12</f>
        <v>1381598</v>
      </c>
      <c r="S12" s="7">
        <f t="shared" ref="S12:S20" si="4">R11</f>
        <v>899574</v>
      </c>
      <c r="T12" s="8">
        <f>ROUND(S12*0.5*0.5*$C$2,0)</f>
        <v>157425</v>
      </c>
      <c r="U12" s="8"/>
      <c r="V12" s="9">
        <f>S12-U12</f>
        <v>899574</v>
      </c>
      <c r="W12" s="7">
        <f t="shared" ref="W12:W20" si="5">V11</f>
        <v>570865</v>
      </c>
      <c r="X12" s="8">
        <f>ROUND(W12*0.5*0.5*$C$2,0)</f>
        <v>99901</v>
      </c>
      <c r="Y12" s="8"/>
      <c r="Z12" s="9">
        <f>W12-Y12</f>
        <v>570865</v>
      </c>
      <c r="AA12" s="7">
        <f t="shared" ref="AA12:AA20" si="6">Z11</f>
        <v>399205</v>
      </c>
      <c r="AB12" s="8">
        <f>ROUND(AA12*0.5*0.5*$C$2,0)</f>
        <v>69861</v>
      </c>
      <c r="AC12" s="8"/>
      <c r="AD12" s="9">
        <f>AA12-AC12</f>
        <v>399205</v>
      </c>
      <c r="AE12" s="7">
        <f t="shared" ref="AE12:AE20" si="7">AD11</f>
        <v>257326</v>
      </c>
      <c r="AF12" s="8">
        <f>ROUND(AE12*0.5*0.5*$C$2,0)</f>
        <v>45032</v>
      </c>
      <c r="AG12" s="8"/>
      <c r="AH12" s="9">
        <f>AE12-AG12</f>
        <v>257326</v>
      </c>
      <c r="AI12" s="7">
        <f t="shared" ref="AI12:AI20" si="8">AH11</f>
        <v>169762</v>
      </c>
      <c r="AJ12" s="8">
        <f>ROUND(AI12*0.5*0.5*$C$2,0)</f>
        <v>29708</v>
      </c>
      <c r="AK12" s="8"/>
      <c r="AL12" s="9">
        <f>AI12-AK12</f>
        <v>169762</v>
      </c>
      <c r="AM12" s="7">
        <f t="shared" ref="AM12:AM20" si="9">AL11</f>
        <v>114893</v>
      </c>
      <c r="AN12" s="8">
        <f>ROUND(AM12*0.5*0.5*$C$2,0)</f>
        <v>20106</v>
      </c>
      <c r="AO12" s="8"/>
      <c r="AP12" s="9">
        <f>AM12-AO12</f>
        <v>114893</v>
      </c>
      <c r="AQ12" s="7">
        <f t="shared" ref="AQ12:AQ20" si="10">AP11</f>
        <v>74740</v>
      </c>
      <c r="AR12" s="8">
        <f>ROUND(AQ12*0.5*0.5*$C$2,0)</f>
        <v>13080</v>
      </c>
      <c r="AS12" s="8"/>
      <c r="AT12" s="9">
        <f>AQ12-AS12</f>
        <v>74740</v>
      </c>
      <c r="AU12" s="7">
        <f t="shared" ref="AU12:AU20" si="11">AT11</f>
        <v>49814</v>
      </c>
      <c r="AV12" s="8">
        <f>ROUND(AU12*0.5*0.5*$C$2,0)</f>
        <v>8717</v>
      </c>
      <c r="AW12" s="8"/>
      <c r="AX12" s="9">
        <f>AU12-AW12</f>
        <v>49814</v>
      </c>
      <c r="AY12" s="7">
        <f t="shared" ref="AY12:AY20" si="12">AX11</f>
        <v>33186</v>
      </c>
      <c r="AZ12" s="8">
        <f>ROUND(AY12*0.5*0.5*$C$2,0)</f>
        <v>5808</v>
      </c>
      <c r="BA12" s="8"/>
      <c r="BB12" s="9">
        <f>AY12-BA12</f>
        <v>33186</v>
      </c>
      <c r="BC12" s="7">
        <f t="shared" ref="BC12:BC20" si="13">BB11</f>
        <v>21797</v>
      </c>
      <c r="BD12" s="8">
        <f>ROUND(BC12*0.5*0.5*$C$2,0)</f>
        <v>3814</v>
      </c>
      <c r="BE12" s="8"/>
      <c r="BF12" s="9">
        <f>BC12-BE12</f>
        <v>21797</v>
      </c>
      <c r="BG12" s="7">
        <f t="shared" ref="BG12:BG20" si="14">BF11</f>
        <v>14525</v>
      </c>
      <c r="BH12" s="8">
        <f>ROUND(BG12*0.5*0.5*$C$2,0)</f>
        <v>2542</v>
      </c>
      <c r="BI12" s="8"/>
      <c r="BJ12" s="9">
        <f>BG12-BI12</f>
        <v>14525</v>
      </c>
      <c r="BK12" s="7">
        <f t="shared" ref="BK12:BK20" si="15">BJ11</f>
        <v>9622</v>
      </c>
      <c r="BL12" s="8">
        <f>ROUND(BK12*0.5*0.5*$C$2,0)</f>
        <v>1684</v>
      </c>
      <c r="BM12" s="8"/>
      <c r="BN12" s="9">
        <f>BK12-BM12</f>
        <v>9622</v>
      </c>
      <c r="BO12" s="7">
        <f t="shared" ref="BO12:BO20" si="16">BN11</f>
        <v>6356</v>
      </c>
      <c r="BP12" s="8">
        <f>ROUND(BO12*0.5*0.5*$C$2,0)</f>
        <v>1112</v>
      </c>
      <c r="BQ12" s="8"/>
      <c r="BR12" s="9">
        <f>BO12-BQ12</f>
        <v>6356</v>
      </c>
      <c r="BS12" s="7">
        <f t="shared" ref="BS12:BS20" si="17">BR11</f>
        <v>4226</v>
      </c>
      <c r="BT12" s="8">
        <f>ROUND(BS12*0.5*0.5*$C$2,0)</f>
        <v>740</v>
      </c>
      <c r="BU12" s="8"/>
      <c r="BV12" s="9">
        <f>BS12-BU12</f>
        <v>4226</v>
      </c>
      <c r="BW12" s="7">
        <f t="shared" ref="BW12:BW20" si="18">BV11</f>
        <v>2796</v>
      </c>
      <c r="BX12" s="8">
        <f>ROUND(BW12*0.5*0.5*$C$2,0)</f>
        <v>489</v>
      </c>
      <c r="BY12" s="8"/>
      <c r="BZ12" s="9">
        <f>BW12-BY12</f>
        <v>2796</v>
      </c>
      <c r="CA12" s="7">
        <f t="shared" ref="CA12:CA20" si="19">BZ11</f>
        <v>1852</v>
      </c>
      <c r="CB12" s="8">
        <f>ROUND(CA12*0.5*0.5*$C$2,0)</f>
        <v>324</v>
      </c>
      <c r="CC12" s="8"/>
      <c r="CD12" s="9">
        <f>CA12-CC12</f>
        <v>1852</v>
      </c>
    </row>
    <row r="13" spans="1:82" x14ac:dyDescent="0.4">
      <c r="A13" t="s">
        <v>3</v>
      </c>
      <c r="B13" s="18">
        <v>6573833</v>
      </c>
      <c r="C13" s="7">
        <f t="shared" si="0"/>
        <v>6110713</v>
      </c>
      <c r="D13" s="8">
        <f>ROUND(C13*0.5*0.5*$C$2,0)</f>
        <v>1069375</v>
      </c>
      <c r="E13" s="8"/>
      <c r="F13" s="9">
        <f t="shared" ref="F13:F20" si="20">C13-E13</f>
        <v>6110713</v>
      </c>
      <c r="G13" s="7">
        <f t="shared" si="1"/>
        <v>4634906</v>
      </c>
      <c r="H13" s="8">
        <f>ROUND(G13*0.5*0.5*$C$2,0)</f>
        <v>811109</v>
      </c>
      <c r="I13" s="8"/>
      <c r="J13" s="9">
        <f t="shared" ref="J13:J20" si="21">G13-I13</f>
        <v>4634906</v>
      </c>
      <c r="K13" s="7">
        <f t="shared" si="2"/>
        <v>3259937</v>
      </c>
      <c r="L13" s="8">
        <f>ROUND(K13*0.5*0.5*$C$2,0)</f>
        <v>570489</v>
      </c>
      <c r="M13" s="8"/>
      <c r="N13" s="9">
        <f t="shared" ref="N13:N20" si="22">K13-M13</f>
        <v>3259937</v>
      </c>
      <c r="O13" s="7">
        <f t="shared" si="3"/>
        <v>1880484</v>
      </c>
      <c r="P13" s="8">
        <f>ROUND(O13*0.5*0.5*$C$2,0)</f>
        <v>329085</v>
      </c>
      <c r="Q13" s="8"/>
      <c r="R13" s="9">
        <f t="shared" ref="R13:R20" si="23">O13-Q13</f>
        <v>1880484</v>
      </c>
      <c r="S13" s="7">
        <f t="shared" si="4"/>
        <v>1381598</v>
      </c>
      <c r="T13" s="8">
        <f>ROUND(S13*0.5*0.5*$C$2,0)</f>
        <v>241780</v>
      </c>
      <c r="U13" s="8"/>
      <c r="V13" s="9">
        <f t="shared" ref="V13:V20" si="24">S13-U13</f>
        <v>1381598</v>
      </c>
      <c r="W13" s="7">
        <f t="shared" si="5"/>
        <v>899574</v>
      </c>
      <c r="X13" s="8">
        <f>ROUND(W13*0.5*0.5*$C$2,0)</f>
        <v>157425</v>
      </c>
      <c r="Y13" s="8"/>
      <c r="Z13" s="9">
        <f t="shared" ref="Z13:Z20" si="25">W13-Y13</f>
        <v>899574</v>
      </c>
      <c r="AA13" s="7">
        <f t="shared" si="6"/>
        <v>570865</v>
      </c>
      <c r="AB13" s="8">
        <f>ROUND(AA13*0.5*0.5*$C$2,0)</f>
        <v>99901</v>
      </c>
      <c r="AC13" s="8"/>
      <c r="AD13" s="9">
        <f t="shared" ref="AD13:AD20" si="26">AA13-AC13</f>
        <v>570865</v>
      </c>
      <c r="AE13" s="7">
        <f t="shared" si="7"/>
        <v>399205</v>
      </c>
      <c r="AF13" s="8">
        <f>ROUND(AE13*0.5*0.5*$C$2,0)</f>
        <v>69861</v>
      </c>
      <c r="AG13" s="8"/>
      <c r="AH13" s="9">
        <f t="shared" ref="AH13:AH20" si="27">AE13-AG13</f>
        <v>399205</v>
      </c>
      <c r="AI13" s="7">
        <f t="shared" si="8"/>
        <v>257326</v>
      </c>
      <c r="AJ13" s="8">
        <f>ROUND(AI13*0.5*0.5*$C$2,0)</f>
        <v>45032</v>
      </c>
      <c r="AK13" s="8"/>
      <c r="AL13" s="9">
        <f t="shared" ref="AL13:AL20" si="28">AI13-AK13</f>
        <v>257326</v>
      </c>
      <c r="AM13" s="7">
        <f t="shared" si="9"/>
        <v>169762</v>
      </c>
      <c r="AN13" s="8">
        <f>ROUND(AM13*0.5*0.5*$C$2,0)</f>
        <v>29708</v>
      </c>
      <c r="AO13" s="8"/>
      <c r="AP13" s="9">
        <f t="shared" ref="AP13:AP20" si="29">AM13-AO13</f>
        <v>169762</v>
      </c>
      <c r="AQ13" s="7">
        <f t="shared" si="10"/>
        <v>114893</v>
      </c>
      <c r="AR13" s="8">
        <f>ROUND(AQ13*0.5*0.5*$C$2,0)</f>
        <v>20106</v>
      </c>
      <c r="AS13" s="8"/>
      <c r="AT13" s="9">
        <f t="shared" ref="AT13:AT20" si="30">AQ13-AS13</f>
        <v>114893</v>
      </c>
      <c r="AU13" s="7">
        <f t="shared" si="11"/>
        <v>74740</v>
      </c>
      <c r="AV13" s="8">
        <f>ROUND(AU13*0.5*0.5*$C$2,0)</f>
        <v>13080</v>
      </c>
      <c r="AW13" s="8"/>
      <c r="AX13" s="9">
        <f t="shared" ref="AX13:AX20" si="31">AU13-AW13</f>
        <v>74740</v>
      </c>
      <c r="AY13" s="7">
        <f t="shared" si="12"/>
        <v>49814</v>
      </c>
      <c r="AZ13" s="8">
        <f>ROUND(AY13*0.5*0.5*$C$2,0)</f>
        <v>8717</v>
      </c>
      <c r="BA13" s="8"/>
      <c r="BB13" s="9">
        <f t="shared" ref="BB13:BB20" si="32">AY13-BA13</f>
        <v>49814</v>
      </c>
      <c r="BC13" s="7">
        <f t="shared" si="13"/>
        <v>33186</v>
      </c>
      <c r="BD13" s="8">
        <f>ROUND(BC13*0.5*0.5*$C$2,0)</f>
        <v>5808</v>
      </c>
      <c r="BE13" s="8"/>
      <c r="BF13" s="9">
        <f t="shared" ref="BF13:BF20" si="33">BC13-BE13</f>
        <v>33186</v>
      </c>
      <c r="BG13" s="7">
        <f t="shared" si="14"/>
        <v>21797</v>
      </c>
      <c r="BH13" s="8">
        <f>ROUND(BG13*0.5*0.5*$C$2,0)</f>
        <v>3814</v>
      </c>
      <c r="BI13" s="8"/>
      <c r="BJ13" s="9">
        <f t="shared" ref="BJ13:BJ20" si="34">BG13-BI13</f>
        <v>21797</v>
      </c>
      <c r="BK13" s="7">
        <f t="shared" si="15"/>
        <v>14525</v>
      </c>
      <c r="BL13" s="8">
        <f>ROUND(BK13*0.5*0.5*$C$2,0)</f>
        <v>2542</v>
      </c>
      <c r="BM13" s="8"/>
      <c r="BN13" s="9">
        <f t="shared" ref="BN13:BN20" si="35">BK13-BM13</f>
        <v>14525</v>
      </c>
      <c r="BO13" s="7">
        <f t="shared" si="16"/>
        <v>9622</v>
      </c>
      <c r="BP13" s="8">
        <f>ROUND(BO13*0.5*0.5*$C$2,0)</f>
        <v>1684</v>
      </c>
      <c r="BQ13" s="8"/>
      <c r="BR13" s="9">
        <f t="shared" ref="BR13:BR20" si="36">BO13-BQ13</f>
        <v>9622</v>
      </c>
      <c r="BS13" s="7">
        <f t="shared" si="17"/>
        <v>6356</v>
      </c>
      <c r="BT13" s="8">
        <f>ROUND(BS13*0.5*0.5*$C$2,0)</f>
        <v>1112</v>
      </c>
      <c r="BU13" s="8"/>
      <c r="BV13" s="9">
        <f t="shared" ref="BV13:BV20" si="37">BS13-BU13</f>
        <v>6356</v>
      </c>
      <c r="BW13" s="7">
        <f t="shared" si="18"/>
        <v>4226</v>
      </c>
      <c r="BX13" s="8">
        <f>ROUND(BW13*0.5*0.5*$C$2,0)</f>
        <v>740</v>
      </c>
      <c r="BY13" s="8"/>
      <c r="BZ13" s="9">
        <f t="shared" ref="BZ13:BZ20" si="38">BW13-BY13</f>
        <v>4226</v>
      </c>
      <c r="CA13" s="7">
        <f t="shared" si="19"/>
        <v>2796</v>
      </c>
      <c r="CB13" s="8">
        <f>ROUND(CA13*0.5*0.5*$C$2,0)</f>
        <v>489</v>
      </c>
      <c r="CC13" s="8"/>
      <c r="CD13" s="9">
        <f t="shared" ref="CD13:CD20" si="39">CA13-CC13</f>
        <v>2796</v>
      </c>
    </row>
    <row r="14" spans="1:82" x14ac:dyDescent="0.4">
      <c r="A14" t="s">
        <v>4</v>
      </c>
      <c r="B14" s="18">
        <v>7847315</v>
      </c>
      <c r="C14" s="7">
        <f t="shared" si="0"/>
        <v>6573833</v>
      </c>
      <c r="D14" s="8"/>
      <c r="E14" s="8"/>
      <c r="F14" s="9">
        <f t="shared" si="20"/>
        <v>6573833</v>
      </c>
      <c r="G14" s="7">
        <f t="shared" si="1"/>
        <v>6110713</v>
      </c>
      <c r="H14" s="8"/>
      <c r="I14" s="8"/>
      <c r="J14" s="9">
        <f t="shared" si="21"/>
        <v>6110713</v>
      </c>
      <c r="K14" s="7">
        <f t="shared" si="2"/>
        <v>4634906</v>
      </c>
      <c r="L14" s="8"/>
      <c r="M14" s="8"/>
      <c r="N14" s="9">
        <f t="shared" si="22"/>
        <v>4634906</v>
      </c>
      <c r="O14" s="7">
        <f t="shared" si="3"/>
        <v>3259937</v>
      </c>
      <c r="P14" s="8"/>
      <c r="Q14" s="8"/>
      <c r="R14" s="9">
        <f t="shared" si="23"/>
        <v>3259937</v>
      </c>
      <c r="S14" s="7">
        <f t="shared" si="4"/>
        <v>1880484</v>
      </c>
      <c r="T14" s="8"/>
      <c r="U14" s="8"/>
      <c r="V14" s="9">
        <f t="shared" si="24"/>
        <v>1880484</v>
      </c>
      <c r="W14" s="7">
        <f t="shared" si="5"/>
        <v>1381598</v>
      </c>
      <c r="X14" s="8"/>
      <c r="Y14" s="8"/>
      <c r="Z14" s="9">
        <f t="shared" si="25"/>
        <v>1381598</v>
      </c>
      <c r="AA14" s="7">
        <f t="shared" si="6"/>
        <v>899574</v>
      </c>
      <c r="AB14" s="8"/>
      <c r="AC14" s="8"/>
      <c r="AD14" s="9">
        <f t="shared" si="26"/>
        <v>899574</v>
      </c>
      <c r="AE14" s="7">
        <f t="shared" si="7"/>
        <v>570865</v>
      </c>
      <c r="AF14" s="8"/>
      <c r="AG14" s="8"/>
      <c r="AH14" s="9">
        <f t="shared" si="27"/>
        <v>570865</v>
      </c>
      <c r="AI14" s="7">
        <f t="shared" si="8"/>
        <v>399205</v>
      </c>
      <c r="AJ14" s="8"/>
      <c r="AK14" s="8"/>
      <c r="AL14" s="9">
        <f t="shared" si="28"/>
        <v>399205</v>
      </c>
      <c r="AM14" s="7">
        <f t="shared" si="9"/>
        <v>257326</v>
      </c>
      <c r="AN14" s="8"/>
      <c r="AO14" s="8"/>
      <c r="AP14" s="9">
        <f t="shared" si="29"/>
        <v>257326</v>
      </c>
      <c r="AQ14" s="7">
        <f t="shared" si="10"/>
        <v>169762</v>
      </c>
      <c r="AR14" s="8"/>
      <c r="AS14" s="8"/>
      <c r="AT14" s="9">
        <f t="shared" si="30"/>
        <v>169762</v>
      </c>
      <c r="AU14" s="7">
        <f t="shared" si="11"/>
        <v>114893</v>
      </c>
      <c r="AV14" s="8"/>
      <c r="AW14" s="8"/>
      <c r="AX14" s="9">
        <f t="shared" si="31"/>
        <v>114893</v>
      </c>
      <c r="AY14" s="7">
        <f t="shared" si="12"/>
        <v>74740</v>
      </c>
      <c r="AZ14" s="8"/>
      <c r="BA14" s="8"/>
      <c r="BB14" s="9">
        <f t="shared" si="32"/>
        <v>74740</v>
      </c>
      <c r="BC14" s="7">
        <f t="shared" si="13"/>
        <v>49814</v>
      </c>
      <c r="BD14" s="8"/>
      <c r="BE14" s="8"/>
      <c r="BF14" s="9">
        <f t="shared" si="33"/>
        <v>49814</v>
      </c>
      <c r="BG14" s="7">
        <f t="shared" si="14"/>
        <v>33186</v>
      </c>
      <c r="BH14" s="8"/>
      <c r="BI14" s="8"/>
      <c r="BJ14" s="9">
        <f t="shared" si="34"/>
        <v>33186</v>
      </c>
      <c r="BK14" s="7">
        <f t="shared" si="15"/>
        <v>21797</v>
      </c>
      <c r="BL14" s="8"/>
      <c r="BM14" s="8"/>
      <c r="BN14" s="9">
        <f t="shared" si="35"/>
        <v>21797</v>
      </c>
      <c r="BO14" s="7">
        <f t="shared" si="16"/>
        <v>14525</v>
      </c>
      <c r="BP14" s="8"/>
      <c r="BQ14" s="8"/>
      <c r="BR14" s="9">
        <f t="shared" si="36"/>
        <v>14525</v>
      </c>
      <c r="BS14" s="7">
        <f t="shared" si="17"/>
        <v>9622</v>
      </c>
      <c r="BT14" s="8"/>
      <c r="BU14" s="8"/>
      <c r="BV14" s="9">
        <f t="shared" si="37"/>
        <v>9622</v>
      </c>
      <c r="BW14" s="7">
        <f t="shared" si="18"/>
        <v>6356</v>
      </c>
      <c r="BX14" s="8"/>
      <c r="BY14" s="8"/>
      <c r="BZ14" s="9">
        <f t="shared" si="38"/>
        <v>6356</v>
      </c>
      <c r="CA14" s="7">
        <f t="shared" si="19"/>
        <v>4226</v>
      </c>
      <c r="CB14" s="8"/>
      <c r="CC14" s="8"/>
      <c r="CD14" s="9">
        <f t="shared" si="39"/>
        <v>4226</v>
      </c>
    </row>
    <row r="15" spans="1:82" x14ac:dyDescent="0.4">
      <c r="A15" t="s">
        <v>5</v>
      </c>
      <c r="B15" s="18">
        <v>8726337</v>
      </c>
      <c r="C15" s="7">
        <f t="shared" si="0"/>
        <v>7847315</v>
      </c>
      <c r="D15" s="8"/>
      <c r="E15" s="8"/>
      <c r="F15" s="9">
        <f t="shared" si="20"/>
        <v>7847315</v>
      </c>
      <c r="G15" s="7">
        <f t="shared" si="1"/>
        <v>6573833</v>
      </c>
      <c r="H15" s="8"/>
      <c r="I15" s="8"/>
      <c r="J15" s="9">
        <f t="shared" si="21"/>
        <v>6573833</v>
      </c>
      <c r="K15" s="7">
        <f t="shared" si="2"/>
        <v>6110713</v>
      </c>
      <c r="L15" s="8"/>
      <c r="M15" s="8"/>
      <c r="N15" s="9">
        <f t="shared" si="22"/>
        <v>6110713</v>
      </c>
      <c r="O15" s="7">
        <f t="shared" si="3"/>
        <v>4634906</v>
      </c>
      <c r="P15" s="8"/>
      <c r="Q15" s="8"/>
      <c r="R15" s="9">
        <f t="shared" si="23"/>
        <v>4634906</v>
      </c>
      <c r="S15" s="7">
        <f t="shared" si="4"/>
        <v>3259937</v>
      </c>
      <c r="T15" s="8"/>
      <c r="U15" s="8"/>
      <c r="V15" s="9">
        <f t="shared" si="24"/>
        <v>3259937</v>
      </c>
      <c r="W15" s="7">
        <f t="shared" si="5"/>
        <v>1880484</v>
      </c>
      <c r="X15" s="8"/>
      <c r="Y15" s="8"/>
      <c r="Z15" s="9">
        <f t="shared" si="25"/>
        <v>1880484</v>
      </c>
      <c r="AA15" s="7">
        <f t="shared" si="6"/>
        <v>1381598</v>
      </c>
      <c r="AB15" s="8"/>
      <c r="AC15" s="8"/>
      <c r="AD15" s="9">
        <f t="shared" si="26"/>
        <v>1381598</v>
      </c>
      <c r="AE15" s="7">
        <f t="shared" si="7"/>
        <v>899574</v>
      </c>
      <c r="AF15" s="8"/>
      <c r="AG15" s="8"/>
      <c r="AH15" s="9">
        <f t="shared" si="27"/>
        <v>899574</v>
      </c>
      <c r="AI15" s="7">
        <f t="shared" si="8"/>
        <v>570865</v>
      </c>
      <c r="AJ15" s="8"/>
      <c r="AK15" s="8"/>
      <c r="AL15" s="9">
        <f t="shared" si="28"/>
        <v>570865</v>
      </c>
      <c r="AM15" s="7">
        <f t="shared" si="9"/>
        <v>399205</v>
      </c>
      <c r="AN15" s="8"/>
      <c r="AO15" s="8"/>
      <c r="AP15" s="9">
        <f t="shared" si="29"/>
        <v>399205</v>
      </c>
      <c r="AQ15" s="7">
        <f t="shared" si="10"/>
        <v>257326</v>
      </c>
      <c r="AR15" s="8"/>
      <c r="AS15" s="8"/>
      <c r="AT15" s="9">
        <f t="shared" si="30"/>
        <v>257326</v>
      </c>
      <c r="AU15" s="7">
        <f t="shared" si="11"/>
        <v>169762</v>
      </c>
      <c r="AV15" s="8"/>
      <c r="AW15" s="8"/>
      <c r="AX15" s="9">
        <f t="shared" si="31"/>
        <v>169762</v>
      </c>
      <c r="AY15" s="7">
        <f t="shared" si="12"/>
        <v>114893</v>
      </c>
      <c r="AZ15" s="8"/>
      <c r="BA15" s="8"/>
      <c r="BB15" s="9">
        <f t="shared" si="32"/>
        <v>114893</v>
      </c>
      <c r="BC15" s="7">
        <f t="shared" si="13"/>
        <v>74740</v>
      </c>
      <c r="BD15" s="8"/>
      <c r="BE15" s="8"/>
      <c r="BF15" s="9">
        <f t="shared" si="33"/>
        <v>74740</v>
      </c>
      <c r="BG15" s="7">
        <f t="shared" si="14"/>
        <v>49814</v>
      </c>
      <c r="BH15" s="8"/>
      <c r="BI15" s="8"/>
      <c r="BJ15" s="9">
        <f t="shared" si="34"/>
        <v>49814</v>
      </c>
      <c r="BK15" s="7">
        <f t="shared" si="15"/>
        <v>33186</v>
      </c>
      <c r="BL15" s="8"/>
      <c r="BM15" s="8"/>
      <c r="BN15" s="9">
        <f t="shared" si="35"/>
        <v>33186</v>
      </c>
      <c r="BO15" s="7">
        <f t="shared" si="16"/>
        <v>21797</v>
      </c>
      <c r="BP15" s="8"/>
      <c r="BQ15" s="8"/>
      <c r="BR15" s="9">
        <f t="shared" si="36"/>
        <v>21797</v>
      </c>
      <c r="BS15" s="7">
        <f t="shared" si="17"/>
        <v>14525</v>
      </c>
      <c r="BT15" s="8"/>
      <c r="BU15" s="8"/>
      <c r="BV15" s="9">
        <f t="shared" si="37"/>
        <v>14525</v>
      </c>
      <c r="BW15" s="7">
        <f t="shared" si="18"/>
        <v>9622</v>
      </c>
      <c r="BX15" s="8"/>
      <c r="BY15" s="8"/>
      <c r="BZ15" s="9">
        <f t="shared" si="38"/>
        <v>9622</v>
      </c>
      <c r="CA15" s="7">
        <f t="shared" si="19"/>
        <v>6356</v>
      </c>
      <c r="CB15" s="8"/>
      <c r="CC15" s="8"/>
      <c r="CD15" s="9">
        <f t="shared" si="39"/>
        <v>6356</v>
      </c>
    </row>
    <row r="16" spans="1:82" x14ac:dyDescent="0.4">
      <c r="A16" t="s">
        <v>7</v>
      </c>
      <c r="B16" s="18">
        <v>7713462</v>
      </c>
      <c r="C16" s="7">
        <f t="shared" si="0"/>
        <v>8726337</v>
      </c>
      <c r="D16" s="8"/>
      <c r="E16" s="8"/>
      <c r="F16" s="9">
        <f t="shared" si="20"/>
        <v>8726337</v>
      </c>
      <c r="G16" s="7">
        <f t="shared" si="1"/>
        <v>7847315</v>
      </c>
      <c r="H16" s="8"/>
      <c r="I16" s="8"/>
      <c r="J16" s="9">
        <f t="shared" si="21"/>
        <v>7847315</v>
      </c>
      <c r="K16" s="7">
        <f t="shared" si="2"/>
        <v>6573833</v>
      </c>
      <c r="L16" s="8"/>
      <c r="M16" s="8"/>
      <c r="N16" s="9">
        <f t="shared" si="22"/>
        <v>6573833</v>
      </c>
      <c r="O16" s="7">
        <f t="shared" si="3"/>
        <v>6110713</v>
      </c>
      <c r="P16" s="8"/>
      <c r="Q16" s="8"/>
      <c r="R16" s="9">
        <f t="shared" si="23"/>
        <v>6110713</v>
      </c>
      <c r="S16" s="7">
        <f t="shared" si="4"/>
        <v>4634906</v>
      </c>
      <c r="T16" s="8"/>
      <c r="U16" s="8"/>
      <c r="V16" s="9">
        <f t="shared" si="24"/>
        <v>4634906</v>
      </c>
      <c r="W16" s="7">
        <f t="shared" si="5"/>
        <v>3259937</v>
      </c>
      <c r="X16" s="8"/>
      <c r="Y16" s="8"/>
      <c r="Z16" s="9">
        <f t="shared" si="25"/>
        <v>3259937</v>
      </c>
      <c r="AA16" s="7">
        <f t="shared" si="6"/>
        <v>1880484</v>
      </c>
      <c r="AB16" s="8"/>
      <c r="AC16" s="8"/>
      <c r="AD16" s="9">
        <f t="shared" si="26"/>
        <v>1880484</v>
      </c>
      <c r="AE16" s="7">
        <f t="shared" si="7"/>
        <v>1381598</v>
      </c>
      <c r="AF16" s="8"/>
      <c r="AG16" s="8"/>
      <c r="AH16" s="9">
        <f t="shared" si="27"/>
        <v>1381598</v>
      </c>
      <c r="AI16" s="7">
        <f t="shared" si="8"/>
        <v>899574</v>
      </c>
      <c r="AJ16" s="8"/>
      <c r="AK16" s="8"/>
      <c r="AL16" s="9">
        <f t="shared" si="28"/>
        <v>899574</v>
      </c>
      <c r="AM16" s="7">
        <f t="shared" si="9"/>
        <v>570865</v>
      </c>
      <c r="AN16" s="8"/>
      <c r="AO16" s="8"/>
      <c r="AP16" s="9">
        <f t="shared" si="29"/>
        <v>570865</v>
      </c>
      <c r="AQ16" s="7">
        <f t="shared" si="10"/>
        <v>399205</v>
      </c>
      <c r="AR16" s="8"/>
      <c r="AS16" s="8"/>
      <c r="AT16" s="9">
        <f t="shared" si="30"/>
        <v>399205</v>
      </c>
      <c r="AU16" s="7">
        <f t="shared" si="11"/>
        <v>257326</v>
      </c>
      <c r="AV16" s="8"/>
      <c r="AW16" s="8"/>
      <c r="AX16" s="9">
        <f t="shared" si="31"/>
        <v>257326</v>
      </c>
      <c r="AY16" s="7">
        <f t="shared" si="12"/>
        <v>169762</v>
      </c>
      <c r="AZ16" s="8"/>
      <c r="BA16" s="8"/>
      <c r="BB16" s="9">
        <f t="shared" si="32"/>
        <v>169762</v>
      </c>
      <c r="BC16" s="7">
        <f t="shared" si="13"/>
        <v>114893</v>
      </c>
      <c r="BD16" s="8"/>
      <c r="BE16" s="8"/>
      <c r="BF16" s="9">
        <f t="shared" si="33"/>
        <v>114893</v>
      </c>
      <c r="BG16" s="7">
        <f t="shared" si="14"/>
        <v>74740</v>
      </c>
      <c r="BH16" s="8"/>
      <c r="BI16" s="8"/>
      <c r="BJ16" s="9">
        <f t="shared" si="34"/>
        <v>74740</v>
      </c>
      <c r="BK16" s="7">
        <f t="shared" si="15"/>
        <v>49814</v>
      </c>
      <c r="BL16" s="8"/>
      <c r="BM16" s="8"/>
      <c r="BN16" s="9">
        <f t="shared" si="35"/>
        <v>49814</v>
      </c>
      <c r="BO16" s="7">
        <f t="shared" si="16"/>
        <v>33186</v>
      </c>
      <c r="BP16" s="8"/>
      <c r="BQ16" s="8"/>
      <c r="BR16" s="9">
        <f t="shared" si="36"/>
        <v>33186</v>
      </c>
      <c r="BS16" s="7">
        <f t="shared" si="17"/>
        <v>21797</v>
      </c>
      <c r="BT16" s="8"/>
      <c r="BU16" s="8"/>
      <c r="BV16" s="9">
        <f t="shared" si="37"/>
        <v>21797</v>
      </c>
      <c r="BW16" s="7">
        <f t="shared" si="18"/>
        <v>14525</v>
      </c>
      <c r="BX16" s="8"/>
      <c r="BY16" s="8"/>
      <c r="BZ16" s="9">
        <f t="shared" si="38"/>
        <v>14525</v>
      </c>
      <c r="CA16" s="7">
        <f t="shared" si="19"/>
        <v>9622</v>
      </c>
      <c r="CB16" s="8"/>
      <c r="CC16" s="8"/>
      <c r="CD16" s="9">
        <f t="shared" si="39"/>
        <v>9622</v>
      </c>
    </row>
    <row r="17" spans="1:82" x14ac:dyDescent="0.4">
      <c r="A17" t="s">
        <v>11</v>
      </c>
      <c r="B17" s="18">
        <v>4022944</v>
      </c>
      <c r="C17" s="7">
        <f t="shared" si="0"/>
        <v>7713462</v>
      </c>
      <c r="D17" s="8"/>
      <c r="E17" s="8"/>
      <c r="F17" s="9">
        <f t="shared" si="20"/>
        <v>7713462</v>
      </c>
      <c r="G17" s="7">
        <f t="shared" si="1"/>
        <v>8726337</v>
      </c>
      <c r="H17" s="8"/>
      <c r="I17" s="8"/>
      <c r="J17" s="9">
        <f t="shared" si="21"/>
        <v>8726337</v>
      </c>
      <c r="K17" s="7">
        <f t="shared" si="2"/>
        <v>7847315</v>
      </c>
      <c r="L17" s="8"/>
      <c r="M17" s="8"/>
      <c r="N17" s="9">
        <f t="shared" si="22"/>
        <v>7847315</v>
      </c>
      <c r="O17" s="7">
        <f t="shared" si="3"/>
        <v>6573833</v>
      </c>
      <c r="P17" s="8"/>
      <c r="Q17" s="8"/>
      <c r="R17" s="9">
        <f t="shared" si="23"/>
        <v>6573833</v>
      </c>
      <c r="S17" s="7">
        <f t="shared" si="4"/>
        <v>6110713</v>
      </c>
      <c r="T17" s="8"/>
      <c r="U17" s="8"/>
      <c r="V17" s="9">
        <f t="shared" si="24"/>
        <v>6110713</v>
      </c>
      <c r="W17" s="7">
        <f t="shared" si="5"/>
        <v>4634906</v>
      </c>
      <c r="X17" s="8"/>
      <c r="Y17" s="8"/>
      <c r="Z17" s="9">
        <f t="shared" si="25"/>
        <v>4634906</v>
      </c>
      <c r="AA17" s="7">
        <f t="shared" si="6"/>
        <v>3259937</v>
      </c>
      <c r="AB17" s="8"/>
      <c r="AC17" s="8"/>
      <c r="AD17" s="9">
        <f t="shared" si="26"/>
        <v>3259937</v>
      </c>
      <c r="AE17" s="7">
        <f t="shared" si="7"/>
        <v>1880484</v>
      </c>
      <c r="AF17" s="8"/>
      <c r="AG17" s="8"/>
      <c r="AH17" s="9">
        <f t="shared" si="27"/>
        <v>1880484</v>
      </c>
      <c r="AI17" s="7">
        <f t="shared" si="8"/>
        <v>1381598</v>
      </c>
      <c r="AJ17" s="8"/>
      <c r="AK17" s="8"/>
      <c r="AL17" s="9">
        <f t="shared" si="28"/>
        <v>1381598</v>
      </c>
      <c r="AM17" s="7">
        <f t="shared" si="9"/>
        <v>899574</v>
      </c>
      <c r="AN17" s="8"/>
      <c r="AO17" s="8"/>
      <c r="AP17" s="9">
        <f t="shared" si="29"/>
        <v>899574</v>
      </c>
      <c r="AQ17" s="7">
        <f t="shared" si="10"/>
        <v>570865</v>
      </c>
      <c r="AR17" s="8"/>
      <c r="AS17" s="8"/>
      <c r="AT17" s="9">
        <f t="shared" si="30"/>
        <v>570865</v>
      </c>
      <c r="AU17" s="7">
        <f t="shared" si="11"/>
        <v>399205</v>
      </c>
      <c r="AV17" s="8"/>
      <c r="AW17" s="8"/>
      <c r="AX17" s="9">
        <f t="shared" si="31"/>
        <v>399205</v>
      </c>
      <c r="AY17" s="7">
        <f t="shared" si="12"/>
        <v>257326</v>
      </c>
      <c r="AZ17" s="8"/>
      <c r="BA17" s="8"/>
      <c r="BB17" s="9">
        <f t="shared" si="32"/>
        <v>257326</v>
      </c>
      <c r="BC17" s="7">
        <f t="shared" si="13"/>
        <v>169762</v>
      </c>
      <c r="BD17" s="8"/>
      <c r="BE17" s="8"/>
      <c r="BF17" s="9">
        <f t="shared" si="33"/>
        <v>169762</v>
      </c>
      <c r="BG17" s="7">
        <f t="shared" si="14"/>
        <v>114893</v>
      </c>
      <c r="BH17" s="8"/>
      <c r="BI17" s="8"/>
      <c r="BJ17" s="9">
        <f t="shared" si="34"/>
        <v>114893</v>
      </c>
      <c r="BK17" s="7">
        <f t="shared" si="15"/>
        <v>74740</v>
      </c>
      <c r="BL17" s="8"/>
      <c r="BM17" s="8"/>
      <c r="BN17" s="9">
        <f t="shared" si="35"/>
        <v>74740</v>
      </c>
      <c r="BO17" s="7">
        <f t="shared" si="16"/>
        <v>49814</v>
      </c>
      <c r="BP17" s="8"/>
      <c r="BQ17" s="8"/>
      <c r="BR17" s="9">
        <f t="shared" si="36"/>
        <v>49814</v>
      </c>
      <c r="BS17" s="7">
        <f t="shared" si="17"/>
        <v>33186</v>
      </c>
      <c r="BT17" s="8"/>
      <c r="BU17" s="8"/>
      <c r="BV17" s="9">
        <f t="shared" si="37"/>
        <v>33186</v>
      </c>
      <c r="BW17" s="7">
        <f t="shared" si="18"/>
        <v>21797</v>
      </c>
      <c r="BX17" s="8"/>
      <c r="BY17" s="8"/>
      <c r="BZ17" s="9">
        <f t="shared" si="38"/>
        <v>21797</v>
      </c>
      <c r="CA17" s="7">
        <f t="shared" si="19"/>
        <v>14525</v>
      </c>
      <c r="CB17" s="8"/>
      <c r="CC17" s="8"/>
      <c r="CD17" s="9">
        <f t="shared" si="39"/>
        <v>14525</v>
      </c>
    </row>
    <row r="18" spans="1:82" x14ac:dyDescent="0.4">
      <c r="A18" t="s">
        <v>8</v>
      </c>
      <c r="B18" s="18">
        <v>2074262</v>
      </c>
      <c r="C18" s="7">
        <f t="shared" si="0"/>
        <v>4022944</v>
      </c>
      <c r="D18" s="8"/>
      <c r="E18" s="8"/>
      <c r="F18" s="9">
        <f t="shared" si="20"/>
        <v>4022944</v>
      </c>
      <c r="G18" s="7">
        <f t="shared" si="1"/>
        <v>7713462</v>
      </c>
      <c r="H18" s="8"/>
      <c r="I18" s="8"/>
      <c r="J18" s="9">
        <f t="shared" si="21"/>
        <v>7713462</v>
      </c>
      <c r="K18" s="7">
        <f t="shared" si="2"/>
        <v>8726337</v>
      </c>
      <c r="L18" s="8"/>
      <c r="M18" s="8"/>
      <c r="N18" s="9">
        <f t="shared" si="22"/>
        <v>8726337</v>
      </c>
      <c r="O18" s="7">
        <f t="shared" si="3"/>
        <v>7847315</v>
      </c>
      <c r="P18" s="8"/>
      <c r="Q18" s="8"/>
      <c r="R18" s="9">
        <f t="shared" si="23"/>
        <v>7847315</v>
      </c>
      <c r="S18" s="7">
        <f t="shared" si="4"/>
        <v>6573833</v>
      </c>
      <c r="T18" s="8"/>
      <c r="U18" s="8"/>
      <c r="V18" s="9">
        <f t="shared" si="24"/>
        <v>6573833</v>
      </c>
      <c r="W18" s="7">
        <f t="shared" si="5"/>
        <v>6110713</v>
      </c>
      <c r="X18" s="8"/>
      <c r="Y18" s="8"/>
      <c r="Z18" s="9">
        <f t="shared" si="25"/>
        <v>6110713</v>
      </c>
      <c r="AA18" s="7">
        <f t="shared" si="6"/>
        <v>4634906</v>
      </c>
      <c r="AB18" s="8"/>
      <c r="AC18" s="8"/>
      <c r="AD18" s="9">
        <f t="shared" si="26"/>
        <v>4634906</v>
      </c>
      <c r="AE18" s="7">
        <f t="shared" si="7"/>
        <v>3259937</v>
      </c>
      <c r="AF18" s="8"/>
      <c r="AG18" s="8"/>
      <c r="AH18" s="9">
        <f t="shared" si="27"/>
        <v>3259937</v>
      </c>
      <c r="AI18" s="7">
        <f t="shared" si="8"/>
        <v>1880484</v>
      </c>
      <c r="AJ18" s="8"/>
      <c r="AK18" s="8"/>
      <c r="AL18" s="9">
        <f t="shared" si="28"/>
        <v>1880484</v>
      </c>
      <c r="AM18" s="7">
        <f t="shared" si="9"/>
        <v>1381598</v>
      </c>
      <c r="AN18" s="8"/>
      <c r="AO18" s="8"/>
      <c r="AP18" s="9">
        <f t="shared" si="29"/>
        <v>1381598</v>
      </c>
      <c r="AQ18" s="7">
        <f t="shared" si="10"/>
        <v>899574</v>
      </c>
      <c r="AR18" s="8"/>
      <c r="AS18" s="8"/>
      <c r="AT18" s="9">
        <f t="shared" si="30"/>
        <v>899574</v>
      </c>
      <c r="AU18" s="7">
        <f t="shared" si="11"/>
        <v>570865</v>
      </c>
      <c r="AV18" s="8"/>
      <c r="AW18" s="8"/>
      <c r="AX18" s="9">
        <f t="shared" si="31"/>
        <v>570865</v>
      </c>
      <c r="AY18" s="7">
        <f t="shared" si="12"/>
        <v>399205</v>
      </c>
      <c r="AZ18" s="8"/>
      <c r="BA18" s="8"/>
      <c r="BB18" s="9">
        <f t="shared" si="32"/>
        <v>399205</v>
      </c>
      <c r="BC18" s="7">
        <f t="shared" si="13"/>
        <v>257326</v>
      </c>
      <c r="BD18" s="8"/>
      <c r="BE18" s="8"/>
      <c r="BF18" s="9">
        <f t="shared" si="33"/>
        <v>257326</v>
      </c>
      <c r="BG18" s="7">
        <f t="shared" si="14"/>
        <v>169762</v>
      </c>
      <c r="BH18" s="8"/>
      <c r="BI18" s="8"/>
      <c r="BJ18" s="9">
        <f t="shared" si="34"/>
        <v>169762</v>
      </c>
      <c r="BK18" s="7">
        <f t="shared" si="15"/>
        <v>114893</v>
      </c>
      <c r="BL18" s="8"/>
      <c r="BM18" s="8"/>
      <c r="BN18" s="9">
        <f t="shared" si="35"/>
        <v>114893</v>
      </c>
      <c r="BO18" s="7">
        <f t="shared" si="16"/>
        <v>74740</v>
      </c>
      <c r="BP18" s="8"/>
      <c r="BQ18" s="8"/>
      <c r="BR18" s="9">
        <f t="shared" si="36"/>
        <v>74740</v>
      </c>
      <c r="BS18" s="7">
        <f t="shared" si="17"/>
        <v>49814</v>
      </c>
      <c r="BT18" s="8"/>
      <c r="BU18" s="8"/>
      <c r="BV18" s="9">
        <f t="shared" si="37"/>
        <v>49814</v>
      </c>
      <c r="BW18" s="7">
        <f t="shared" si="18"/>
        <v>33186</v>
      </c>
      <c r="BX18" s="8"/>
      <c r="BY18" s="8"/>
      <c r="BZ18" s="9">
        <f t="shared" si="38"/>
        <v>33186</v>
      </c>
      <c r="CA18" s="7">
        <f t="shared" si="19"/>
        <v>21797</v>
      </c>
      <c r="CB18" s="8"/>
      <c r="CC18" s="8"/>
      <c r="CD18" s="9">
        <f t="shared" si="39"/>
        <v>21797</v>
      </c>
    </row>
    <row r="19" spans="1:82" x14ac:dyDescent="0.4">
      <c r="A19" t="s">
        <v>9</v>
      </c>
      <c r="B19" s="18">
        <v>312668</v>
      </c>
      <c r="C19" s="7">
        <f t="shared" si="0"/>
        <v>2074262</v>
      </c>
      <c r="D19" s="8"/>
      <c r="E19" s="8">
        <f>C19</f>
        <v>2074262</v>
      </c>
      <c r="F19" s="9">
        <f t="shared" si="20"/>
        <v>0</v>
      </c>
      <c r="G19" s="7">
        <f t="shared" si="1"/>
        <v>4022944</v>
      </c>
      <c r="H19" s="8"/>
      <c r="I19" s="8">
        <f>G19</f>
        <v>4022944</v>
      </c>
      <c r="J19" s="9">
        <f t="shared" si="21"/>
        <v>0</v>
      </c>
      <c r="K19" s="7">
        <f t="shared" si="2"/>
        <v>7713462</v>
      </c>
      <c r="L19" s="8"/>
      <c r="M19" s="8">
        <f>K19</f>
        <v>7713462</v>
      </c>
      <c r="N19" s="9">
        <f t="shared" si="22"/>
        <v>0</v>
      </c>
      <c r="O19" s="7">
        <f t="shared" si="3"/>
        <v>8726337</v>
      </c>
      <c r="P19" s="8"/>
      <c r="Q19" s="8">
        <f>O19</f>
        <v>8726337</v>
      </c>
      <c r="R19" s="9">
        <f t="shared" si="23"/>
        <v>0</v>
      </c>
      <c r="S19" s="7">
        <f t="shared" si="4"/>
        <v>7847315</v>
      </c>
      <c r="T19" s="8"/>
      <c r="U19" s="8">
        <f>S19</f>
        <v>7847315</v>
      </c>
      <c r="V19" s="9">
        <f t="shared" si="24"/>
        <v>0</v>
      </c>
      <c r="W19" s="7">
        <f t="shared" si="5"/>
        <v>6573833</v>
      </c>
      <c r="X19" s="8"/>
      <c r="Y19" s="8">
        <f>W19</f>
        <v>6573833</v>
      </c>
      <c r="Z19" s="9">
        <f t="shared" si="25"/>
        <v>0</v>
      </c>
      <c r="AA19" s="7">
        <f t="shared" si="6"/>
        <v>6110713</v>
      </c>
      <c r="AB19" s="8"/>
      <c r="AC19" s="8">
        <f>AA19</f>
        <v>6110713</v>
      </c>
      <c r="AD19" s="9">
        <f t="shared" si="26"/>
        <v>0</v>
      </c>
      <c r="AE19" s="7">
        <f t="shared" si="7"/>
        <v>4634906</v>
      </c>
      <c r="AF19" s="8"/>
      <c r="AG19" s="8">
        <f>AE19</f>
        <v>4634906</v>
      </c>
      <c r="AH19" s="9">
        <f t="shared" si="27"/>
        <v>0</v>
      </c>
      <c r="AI19" s="7">
        <f t="shared" si="8"/>
        <v>3259937</v>
      </c>
      <c r="AJ19" s="8"/>
      <c r="AK19" s="8">
        <f>AI19</f>
        <v>3259937</v>
      </c>
      <c r="AL19" s="9">
        <f t="shared" si="28"/>
        <v>0</v>
      </c>
      <c r="AM19" s="7">
        <f t="shared" si="9"/>
        <v>1880484</v>
      </c>
      <c r="AN19" s="8"/>
      <c r="AO19" s="8">
        <f>AM19</f>
        <v>1880484</v>
      </c>
      <c r="AP19" s="9">
        <f t="shared" si="29"/>
        <v>0</v>
      </c>
      <c r="AQ19" s="7">
        <f t="shared" si="10"/>
        <v>1381598</v>
      </c>
      <c r="AR19" s="8"/>
      <c r="AS19" s="8">
        <f>AQ19</f>
        <v>1381598</v>
      </c>
      <c r="AT19" s="9">
        <f t="shared" si="30"/>
        <v>0</v>
      </c>
      <c r="AU19" s="7">
        <f t="shared" si="11"/>
        <v>899574</v>
      </c>
      <c r="AV19" s="8"/>
      <c r="AW19" s="8">
        <f>AU19</f>
        <v>899574</v>
      </c>
      <c r="AX19" s="9">
        <f t="shared" si="31"/>
        <v>0</v>
      </c>
      <c r="AY19" s="7">
        <f t="shared" si="12"/>
        <v>570865</v>
      </c>
      <c r="AZ19" s="8"/>
      <c r="BA19" s="8">
        <f>AY19</f>
        <v>570865</v>
      </c>
      <c r="BB19" s="9">
        <f t="shared" si="32"/>
        <v>0</v>
      </c>
      <c r="BC19" s="7">
        <f t="shared" si="13"/>
        <v>399205</v>
      </c>
      <c r="BD19" s="8"/>
      <c r="BE19" s="8">
        <f>BC19</f>
        <v>399205</v>
      </c>
      <c r="BF19" s="9">
        <f t="shared" si="33"/>
        <v>0</v>
      </c>
      <c r="BG19" s="7">
        <f t="shared" si="14"/>
        <v>257326</v>
      </c>
      <c r="BH19" s="8"/>
      <c r="BI19" s="8">
        <f>BG19</f>
        <v>257326</v>
      </c>
      <c r="BJ19" s="9">
        <f t="shared" si="34"/>
        <v>0</v>
      </c>
      <c r="BK19" s="7">
        <f t="shared" si="15"/>
        <v>169762</v>
      </c>
      <c r="BL19" s="8"/>
      <c r="BM19" s="8">
        <f>BK19</f>
        <v>169762</v>
      </c>
      <c r="BN19" s="9">
        <f t="shared" si="35"/>
        <v>0</v>
      </c>
      <c r="BO19" s="7">
        <f t="shared" si="16"/>
        <v>114893</v>
      </c>
      <c r="BP19" s="8"/>
      <c r="BQ19" s="8">
        <f>BO19</f>
        <v>114893</v>
      </c>
      <c r="BR19" s="9">
        <f t="shared" si="36"/>
        <v>0</v>
      </c>
      <c r="BS19" s="7">
        <f t="shared" si="17"/>
        <v>74740</v>
      </c>
      <c r="BT19" s="8"/>
      <c r="BU19" s="8">
        <f>BS19</f>
        <v>74740</v>
      </c>
      <c r="BV19" s="9">
        <f t="shared" si="37"/>
        <v>0</v>
      </c>
      <c r="BW19" s="7">
        <f t="shared" si="18"/>
        <v>49814</v>
      </c>
      <c r="BX19" s="8"/>
      <c r="BY19" s="8">
        <f>BW19</f>
        <v>49814</v>
      </c>
      <c r="BZ19" s="9">
        <f t="shared" si="38"/>
        <v>0</v>
      </c>
      <c r="CA19" s="7">
        <f t="shared" si="19"/>
        <v>33186</v>
      </c>
      <c r="CB19" s="8"/>
      <c r="CC19" s="8">
        <f>CA19</f>
        <v>33186</v>
      </c>
      <c r="CD19" s="9">
        <f t="shared" si="39"/>
        <v>0</v>
      </c>
    </row>
    <row r="20" spans="1:82" x14ac:dyDescent="0.4">
      <c r="A20" t="s">
        <v>10</v>
      </c>
      <c r="B20" s="18">
        <v>8776</v>
      </c>
      <c r="C20" s="7">
        <f t="shared" si="0"/>
        <v>312668</v>
      </c>
      <c r="D20" s="8"/>
      <c r="E20" s="8">
        <f>C20</f>
        <v>312668</v>
      </c>
      <c r="F20" s="9">
        <f t="shared" si="20"/>
        <v>0</v>
      </c>
      <c r="G20" s="7">
        <f t="shared" si="1"/>
        <v>0</v>
      </c>
      <c r="H20" s="8"/>
      <c r="I20" s="8">
        <f>G20</f>
        <v>0</v>
      </c>
      <c r="J20" s="9">
        <f t="shared" si="21"/>
        <v>0</v>
      </c>
      <c r="K20" s="7">
        <f t="shared" si="2"/>
        <v>0</v>
      </c>
      <c r="L20" s="8"/>
      <c r="M20" s="8">
        <f>K20</f>
        <v>0</v>
      </c>
      <c r="N20" s="9">
        <f t="shared" si="22"/>
        <v>0</v>
      </c>
      <c r="O20" s="7">
        <f t="shared" si="3"/>
        <v>0</v>
      </c>
      <c r="P20" s="8"/>
      <c r="Q20" s="8">
        <f>O20</f>
        <v>0</v>
      </c>
      <c r="R20" s="9">
        <f t="shared" si="23"/>
        <v>0</v>
      </c>
      <c r="S20" s="7">
        <f t="shared" si="4"/>
        <v>0</v>
      </c>
      <c r="T20" s="8"/>
      <c r="U20" s="8">
        <f>S20</f>
        <v>0</v>
      </c>
      <c r="V20" s="9">
        <f t="shared" si="24"/>
        <v>0</v>
      </c>
      <c r="W20" s="7">
        <f t="shared" si="5"/>
        <v>0</v>
      </c>
      <c r="X20" s="8"/>
      <c r="Y20" s="8">
        <f>W20</f>
        <v>0</v>
      </c>
      <c r="Z20" s="9">
        <f t="shared" si="25"/>
        <v>0</v>
      </c>
      <c r="AA20" s="7">
        <f t="shared" si="6"/>
        <v>0</v>
      </c>
      <c r="AB20" s="8"/>
      <c r="AC20" s="8">
        <f>AA20</f>
        <v>0</v>
      </c>
      <c r="AD20" s="9">
        <f t="shared" si="26"/>
        <v>0</v>
      </c>
      <c r="AE20" s="7">
        <f t="shared" si="7"/>
        <v>0</v>
      </c>
      <c r="AF20" s="8"/>
      <c r="AG20" s="8">
        <f>AE20</f>
        <v>0</v>
      </c>
      <c r="AH20" s="9">
        <f t="shared" si="27"/>
        <v>0</v>
      </c>
      <c r="AI20" s="7">
        <f t="shared" si="8"/>
        <v>0</v>
      </c>
      <c r="AJ20" s="8"/>
      <c r="AK20" s="8">
        <f>AI20</f>
        <v>0</v>
      </c>
      <c r="AL20" s="9">
        <f t="shared" si="28"/>
        <v>0</v>
      </c>
      <c r="AM20" s="7">
        <f t="shared" si="9"/>
        <v>0</v>
      </c>
      <c r="AN20" s="8"/>
      <c r="AO20" s="8">
        <f>AM20</f>
        <v>0</v>
      </c>
      <c r="AP20" s="9">
        <f t="shared" si="29"/>
        <v>0</v>
      </c>
      <c r="AQ20" s="7">
        <f t="shared" si="10"/>
        <v>0</v>
      </c>
      <c r="AR20" s="8"/>
      <c r="AS20" s="8">
        <f>AQ20</f>
        <v>0</v>
      </c>
      <c r="AT20" s="9">
        <f t="shared" si="30"/>
        <v>0</v>
      </c>
      <c r="AU20" s="7">
        <f t="shared" si="11"/>
        <v>0</v>
      </c>
      <c r="AV20" s="8"/>
      <c r="AW20" s="8">
        <f>AU20</f>
        <v>0</v>
      </c>
      <c r="AX20" s="9">
        <f t="shared" si="31"/>
        <v>0</v>
      </c>
      <c r="AY20" s="7">
        <f t="shared" si="12"/>
        <v>0</v>
      </c>
      <c r="AZ20" s="8"/>
      <c r="BA20" s="8">
        <f>AY20</f>
        <v>0</v>
      </c>
      <c r="BB20" s="9">
        <f t="shared" si="32"/>
        <v>0</v>
      </c>
      <c r="BC20" s="7">
        <f t="shared" si="13"/>
        <v>0</v>
      </c>
      <c r="BD20" s="8"/>
      <c r="BE20" s="8">
        <f>BC20</f>
        <v>0</v>
      </c>
      <c r="BF20" s="9">
        <f t="shared" si="33"/>
        <v>0</v>
      </c>
      <c r="BG20" s="7">
        <f t="shared" si="14"/>
        <v>0</v>
      </c>
      <c r="BH20" s="8"/>
      <c r="BI20" s="8">
        <f>BG20</f>
        <v>0</v>
      </c>
      <c r="BJ20" s="9">
        <f t="shared" si="34"/>
        <v>0</v>
      </c>
      <c r="BK20" s="7">
        <f t="shared" si="15"/>
        <v>0</v>
      </c>
      <c r="BL20" s="8"/>
      <c r="BM20" s="8">
        <f>BK20</f>
        <v>0</v>
      </c>
      <c r="BN20" s="9">
        <f t="shared" si="35"/>
        <v>0</v>
      </c>
      <c r="BO20" s="7">
        <f t="shared" si="16"/>
        <v>0</v>
      </c>
      <c r="BP20" s="8"/>
      <c r="BQ20" s="8">
        <f>BO20</f>
        <v>0</v>
      </c>
      <c r="BR20" s="9">
        <f t="shared" si="36"/>
        <v>0</v>
      </c>
      <c r="BS20" s="7">
        <f t="shared" si="17"/>
        <v>0</v>
      </c>
      <c r="BT20" s="8"/>
      <c r="BU20" s="8">
        <f>BS20</f>
        <v>0</v>
      </c>
      <c r="BV20" s="9">
        <f t="shared" si="37"/>
        <v>0</v>
      </c>
      <c r="BW20" s="7">
        <f t="shared" si="18"/>
        <v>0</v>
      </c>
      <c r="BX20" s="8"/>
      <c r="BY20" s="8">
        <f>BW20</f>
        <v>0</v>
      </c>
      <c r="BZ20" s="9">
        <f t="shared" si="38"/>
        <v>0</v>
      </c>
      <c r="CA20" s="7">
        <f t="shared" si="19"/>
        <v>0</v>
      </c>
      <c r="CB20" s="8"/>
      <c r="CC20" s="8">
        <f>CA20</f>
        <v>0</v>
      </c>
      <c r="CD20" s="9">
        <f t="shared" si="39"/>
        <v>0</v>
      </c>
    </row>
    <row r="21" spans="1:82" x14ac:dyDescent="0.4">
      <c r="A21" t="s">
        <v>19</v>
      </c>
      <c r="B21" s="19">
        <f>SUM(B10:B20)</f>
        <v>51285153</v>
      </c>
      <c r="C21" s="10">
        <f t="shared" ref="C21:F21" si="40">SUM(C10:C20)</f>
        <v>51276377</v>
      </c>
      <c r="D21" s="11">
        <f t="shared" si="40"/>
        <v>1880484</v>
      </c>
      <c r="E21" s="11">
        <f t="shared" si="40"/>
        <v>2386930</v>
      </c>
      <c r="F21" s="12">
        <f t="shared" si="40"/>
        <v>50769931</v>
      </c>
      <c r="G21" s="10">
        <f t="shared" ref="G21" si="41">SUM(G10:G20)</f>
        <v>50769931</v>
      </c>
      <c r="H21" s="11">
        <f t="shared" ref="H21" si="42">SUM(H10:H20)</f>
        <v>1381598</v>
      </c>
      <c r="I21" s="11">
        <f t="shared" ref="I21" si="43">SUM(I10:I20)</f>
        <v>4022944</v>
      </c>
      <c r="J21" s="12">
        <f t="shared" ref="J21" si="44">SUM(J10:J20)</f>
        <v>48128585</v>
      </c>
      <c r="K21" s="10">
        <f t="shared" ref="K21" si="45">SUM(K10:K20)</f>
        <v>48128585</v>
      </c>
      <c r="L21" s="11">
        <f t="shared" ref="L21" si="46">SUM(L10:L20)</f>
        <v>899574</v>
      </c>
      <c r="M21" s="11">
        <f t="shared" ref="M21" si="47">SUM(M10:M20)</f>
        <v>7713462</v>
      </c>
      <c r="N21" s="12">
        <f t="shared" ref="N21" si="48">SUM(N10:N20)</f>
        <v>41314697</v>
      </c>
      <c r="O21" s="10">
        <f t="shared" ref="O21" si="49">SUM(O10:O20)</f>
        <v>41314697</v>
      </c>
      <c r="P21" s="11">
        <f t="shared" ref="P21" si="50">SUM(P10:P20)</f>
        <v>570865</v>
      </c>
      <c r="Q21" s="11">
        <f t="shared" ref="Q21" si="51">SUM(Q10:Q20)</f>
        <v>8726337</v>
      </c>
      <c r="R21" s="12">
        <f t="shared" ref="R21" si="52">SUM(R10:R20)</f>
        <v>33159225</v>
      </c>
      <c r="S21" s="10">
        <f t="shared" ref="S21" si="53">SUM(S10:S20)</f>
        <v>33159225</v>
      </c>
      <c r="T21" s="11">
        <f t="shared" ref="T21" si="54">SUM(T10:T20)</f>
        <v>399205</v>
      </c>
      <c r="U21" s="11">
        <f t="shared" ref="U21" si="55">SUM(U10:U20)</f>
        <v>7847315</v>
      </c>
      <c r="V21" s="12">
        <f t="shared" ref="V21" si="56">SUM(V10:V20)</f>
        <v>25711115</v>
      </c>
      <c r="W21" s="10">
        <f t="shared" ref="W21" si="57">SUM(W10:W20)</f>
        <v>25711115</v>
      </c>
      <c r="X21" s="11">
        <f t="shared" ref="X21" si="58">SUM(X10:X20)</f>
        <v>257326</v>
      </c>
      <c r="Y21" s="11">
        <f t="shared" ref="Y21" si="59">SUM(Y10:Y20)</f>
        <v>6573833</v>
      </c>
      <c r="Z21" s="12">
        <f t="shared" ref="Z21" si="60">SUM(Z10:Z20)</f>
        <v>19394608</v>
      </c>
      <c r="AA21" s="10">
        <f t="shared" ref="AA21" si="61">SUM(AA10:AA20)</f>
        <v>19394608</v>
      </c>
      <c r="AB21" s="11">
        <f t="shared" ref="AB21" si="62">SUM(AB10:AB20)</f>
        <v>169762</v>
      </c>
      <c r="AC21" s="11">
        <f t="shared" ref="AC21" si="63">SUM(AC10:AC20)</f>
        <v>6110713</v>
      </c>
      <c r="AD21" s="12">
        <f t="shared" ref="AD21" si="64">SUM(AD10:AD20)</f>
        <v>13453657</v>
      </c>
      <c r="AE21" s="10">
        <f t="shared" ref="AE21" si="65">SUM(AE10:AE20)</f>
        <v>13453657</v>
      </c>
      <c r="AF21" s="11">
        <f t="shared" ref="AF21" si="66">SUM(AF10:AF20)</f>
        <v>114893</v>
      </c>
      <c r="AG21" s="11">
        <f t="shared" ref="AG21" si="67">SUM(AG10:AG20)</f>
        <v>4634906</v>
      </c>
      <c r="AH21" s="12">
        <f t="shared" ref="AH21" si="68">SUM(AH10:AH20)</f>
        <v>8933644</v>
      </c>
      <c r="AI21" s="10">
        <f t="shared" ref="AI21" si="69">SUM(AI10:AI20)</f>
        <v>8933644</v>
      </c>
      <c r="AJ21" s="11">
        <f t="shared" ref="AJ21" si="70">SUM(AJ10:AJ20)</f>
        <v>74740</v>
      </c>
      <c r="AK21" s="11">
        <f t="shared" ref="AK21" si="71">SUM(AK10:AK20)</f>
        <v>3259937</v>
      </c>
      <c r="AL21" s="12">
        <f t="shared" ref="AL21" si="72">SUM(AL10:AL20)</f>
        <v>5748447</v>
      </c>
      <c r="AM21" s="10">
        <f t="shared" ref="AM21" si="73">SUM(AM10:AM20)</f>
        <v>5748447</v>
      </c>
      <c r="AN21" s="11">
        <f t="shared" ref="AN21" si="74">SUM(AN10:AN20)</f>
        <v>49814</v>
      </c>
      <c r="AO21" s="11">
        <f t="shared" ref="AO21" si="75">SUM(AO10:AO20)</f>
        <v>1880484</v>
      </c>
      <c r="AP21" s="12">
        <f t="shared" ref="AP21" si="76">SUM(AP10:AP20)</f>
        <v>3917777</v>
      </c>
      <c r="AQ21" s="10">
        <f t="shared" ref="AQ21" si="77">SUM(AQ10:AQ20)</f>
        <v>3917777</v>
      </c>
      <c r="AR21" s="11">
        <f t="shared" ref="AR21" si="78">SUM(AR10:AR20)</f>
        <v>33186</v>
      </c>
      <c r="AS21" s="11">
        <f t="shared" ref="AS21" si="79">SUM(AS10:AS20)</f>
        <v>1381598</v>
      </c>
      <c r="AT21" s="12">
        <f t="shared" ref="AT21" si="80">SUM(AT10:AT20)</f>
        <v>2569365</v>
      </c>
      <c r="AU21" s="10">
        <f t="shared" ref="AU21" si="81">SUM(AU10:AU20)</f>
        <v>2569365</v>
      </c>
      <c r="AV21" s="11">
        <f t="shared" ref="AV21" si="82">SUM(AV10:AV20)</f>
        <v>21797</v>
      </c>
      <c r="AW21" s="11">
        <f t="shared" ref="AW21" si="83">SUM(AW10:AW20)</f>
        <v>899574</v>
      </c>
      <c r="AX21" s="12">
        <f t="shared" ref="AX21" si="84">SUM(AX10:AX20)</f>
        <v>1691588</v>
      </c>
      <c r="AY21" s="10">
        <f t="shared" ref="AY21" si="85">SUM(AY10:AY20)</f>
        <v>1691588</v>
      </c>
      <c r="AZ21" s="11">
        <f t="shared" ref="AZ21" si="86">SUM(AZ10:AZ20)</f>
        <v>14525</v>
      </c>
      <c r="BA21" s="11">
        <f t="shared" ref="BA21" si="87">SUM(BA10:BA20)</f>
        <v>570865</v>
      </c>
      <c r="BB21" s="12">
        <f t="shared" ref="BB21" si="88">SUM(BB10:BB20)</f>
        <v>1135248</v>
      </c>
      <c r="BC21" s="10">
        <f t="shared" ref="BC21" si="89">SUM(BC10:BC20)</f>
        <v>1135248</v>
      </c>
      <c r="BD21" s="11">
        <f t="shared" ref="BD21" si="90">SUM(BD10:BD20)</f>
        <v>9622</v>
      </c>
      <c r="BE21" s="11">
        <f t="shared" ref="BE21" si="91">SUM(BE10:BE20)</f>
        <v>399205</v>
      </c>
      <c r="BF21" s="12">
        <f t="shared" ref="BF21" si="92">SUM(BF10:BF20)</f>
        <v>745665</v>
      </c>
      <c r="BG21" s="10">
        <f t="shared" ref="BG21" si="93">SUM(BG10:BG20)</f>
        <v>745665</v>
      </c>
      <c r="BH21" s="11">
        <f t="shared" ref="BH21" si="94">SUM(BH10:BH20)</f>
        <v>6356</v>
      </c>
      <c r="BI21" s="11">
        <f t="shared" ref="BI21" si="95">SUM(BI10:BI20)</f>
        <v>257326</v>
      </c>
      <c r="BJ21" s="12">
        <f t="shared" ref="BJ21" si="96">SUM(BJ10:BJ20)</f>
        <v>494695</v>
      </c>
      <c r="BK21" s="10">
        <f t="shared" ref="BK21" si="97">SUM(BK10:BK20)</f>
        <v>494695</v>
      </c>
      <c r="BL21" s="11">
        <f t="shared" ref="BL21" si="98">SUM(BL10:BL20)</f>
        <v>4226</v>
      </c>
      <c r="BM21" s="11">
        <f t="shared" ref="BM21" si="99">SUM(BM10:BM20)</f>
        <v>169762</v>
      </c>
      <c r="BN21" s="12">
        <f t="shared" ref="BN21" si="100">SUM(BN10:BN20)</f>
        <v>329159</v>
      </c>
      <c r="BO21" s="10">
        <f t="shared" ref="BO21" si="101">SUM(BO10:BO20)</f>
        <v>329159</v>
      </c>
      <c r="BP21" s="11">
        <f t="shared" ref="BP21" si="102">SUM(BP10:BP20)</f>
        <v>2796</v>
      </c>
      <c r="BQ21" s="11">
        <f t="shared" ref="BQ21" si="103">SUM(BQ10:BQ20)</f>
        <v>114893</v>
      </c>
      <c r="BR21" s="12">
        <f t="shared" ref="BR21" si="104">SUM(BR10:BR20)</f>
        <v>217062</v>
      </c>
      <c r="BS21" s="10">
        <f t="shared" ref="BS21" si="105">SUM(BS10:BS20)</f>
        <v>217062</v>
      </c>
      <c r="BT21" s="11">
        <f t="shared" ref="BT21" si="106">SUM(BT10:BT20)</f>
        <v>1852</v>
      </c>
      <c r="BU21" s="11">
        <f t="shared" ref="BU21" si="107">SUM(BU10:BU20)</f>
        <v>74740</v>
      </c>
      <c r="BV21" s="12">
        <f t="shared" ref="BV21" si="108">SUM(BV10:BV20)</f>
        <v>144174</v>
      </c>
      <c r="BW21" s="10">
        <f t="shared" ref="BW21" si="109">SUM(BW10:BW20)</f>
        <v>144174</v>
      </c>
      <c r="BX21" s="11">
        <f t="shared" ref="BX21" si="110">SUM(BX10:BX20)</f>
        <v>1229</v>
      </c>
      <c r="BY21" s="11">
        <f t="shared" ref="BY21" si="111">SUM(BY10:BY20)</f>
        <v>49814</v>
      </c>
      <c r="BZ21" s="12">
        <f t="shared" ref="BZ21" si="112">SUM(BZ10:BZ20)</f>
        <v>95589</v>
      </c>
      <c r="CA21" s="10">
        <f t="shared" ref="CA21" si="113">SUM(CA10:CA20)</f>
        <v>95589</v>
      </c>
      <c r="CB21" s="11">
        <f t="shared" ref="CB21" si="114">SUM(CB10:CB20)</f>
        <v>813</v>
      </c>
      <c r="CC21" s="11">
        <f t="shared" ref="CC21" si="115">SUM(CC10:CC20)</f>
        <v>33186</v>
      </c>
      <c r="CD21" s="12">
        <f t="shared" ref="CD21" si="116">SUM(CD10:CD20)</f>
        <v>63216</v>
      </c>
    </row>
    <row r="24" spans="1:82" x14ac:dyDescent="0.4">
      <c r="A24" s="13" t="s">
        <v>21</v>
      </c>
      <c r="B24" s="13">
        <v>0</v>
      </c>
      <c r="C24" s="13">
        <v>10</v>
      </c>
      <c r="D24" s="13">
        <v>20</v>
      </c>
      <c r="E24" s="13">
        <v>30</v>
      </c>
      <c r="F24" s="13">
        <v>40</v>
      </c>
      <c r="G24" s="13">
        <v>50</v>
      </c>
      <c r="H24" s="13">
        <v>60</v>
      </c>
      <c r="I24" s="13">
        <v>70</v>
      </c>
      <c r="J24" s="13">
        <v>80</v>
      </c>
      <c r="K24" s="13">
        <v>90</v>
      </c>
      <c r="L24" s="13">
        <v>100</v>
      </c>
      <c r="M24" s="13">
        <v>110</v>
      </c>
      <c r="N24" s="13">
        <v>120</v>
      </c>
      <c r="O24" s="13">
        <v>130</v>
      </c>
      <c r="P24" s="13">
        <v>140</v>
      </c>
      <c r="Q24" s="13">
        <v>150</v>
      </c>
      <c r="R24" s="13">
        <v>160</v>
      </c>
      <c r="S24" s="13">
        <v>170</v>
      </c>
      <c r="T24" s="13">
        <v>180</v>
      </c>
      <c r="U24" s="13">
        <v>190</v>
      </c>
      <c r="V24" s="13">
        <v>200</v>
      </c>
    </row>
    <row r="25" spans="1:82" x14ac:dyDescent="0.4">
      <c r="A25" s="13" t="s">
        <v>22</v>
      </c>
      <c r="B25" s="14">
        <f>B21</f>
        <v>51285153</v>
      </c>
      <c r="C25" s="14">
        <f>F21</f>
        <v>50769931</v>
      </c>
      <c r="D25" s="14">
        <f>J21</f>
        <v>48128585</v>
      </c>
      <c r="E25" s="14">
        <f>N21</f>
        <v>41314697</v>
      </c>
      <c r="F25" s="14">
        <f>R21</f>
        <v>33159225</v>
      </c>
      <c r="G25" s="14">
        <f>V21</f>
        <v>25711115</v>
      </c>
      <c r="H25" s="14">
        <f>Z21</f>
        <v>19394608</v>
      </c>
      <c r="I25" s="14">
        <f>AD21</f>
        <v>13453657</v>
      </c>
      <c r="J25" s="14">
        <f>AH21</f>
        <v>8933644</v>
      </c>
      <c r="K25" s="14">
        <f>AL21</f>
        <v>5748447</v>
      </c>
      <c r="L25" s="14">
        <f>AP21</f>
        <v>3917777</v>
      </c>
      <c r="M25" s="14">
        <f>AT21</f>
        <v>2569365</v>
      </c>
      <c r="N25" s="14">
        <f>AX21</f>
        <v>1691588</v>
      </c>
      <c r="O25" s="14">
        <f>BB21</f>
        <v>1135248</v>
      </c>
      <c r="P25" s="14">
        <f>BF21</f>
        <v>745665</v>
      </c>
      <c r="Q25" s="14">
        <f>BJ21</f>
        <v>494695</v>
      </c>
      <c r="R25" s="14">
        <f>BN21</f>
        <v>329159</v>
      </c>
      <c r="S25" s="14">
        <f>BR21</f>
        <v>217062</v>
      </c>
      <c r="T25" s="14">
        <f>BV21</f>
        <v>144174</v>
      </c>
      <c r="U25" s="14">
        <f>BZ21</f>
        <v>95589</v>
      </c>
      <c r="V25" s="14">
        <f>CD21</f>
        <v>63216</v>
      </c>
    </row>
    <row r="26" spans="1:82" x14ac:dyDescent="0.4">
      <c r="A26" s="15" t="s">
        <v>23</v>
      </c>
      <c r="B26" s="13">
        <f>ROUND(B25/10000,0)</f>
        <v>5129</v>
      </c>
      <c r="C26" s="13">
        <f t="shared" ref="C26:V26" si="117">ROUND(C25/10000,0)</f>
        <v>5077</v>
      </c>
      <c r="D26" s="13">
        <f t="shared" si="117"/>
        <v>4813</v>
      </c>
      <c r="E26" s="13">
        <f t="shared" si="117"/>
        <v>4131</v>
      </c>
      <c r="F26" s="13">
        <f t="shared" si="117"/>
        <v>3316</v>
      </c>
      <c r="G26" s="13">
        <f t="shared" si="117"/>
        <v>2571</v>
      </c>
      <c r="H26" s="13">
        <f t="shared" si="117"/>
        <v>1939</v>
      </c>
      <c r="I26" s="13">
        <f t="shared" si="117"/>
        <v>1345</v>
      </c>
      <c r="J26" s="13">
        <f t="shared" si="117"/>
        <v>893</v>
      </c>
      <c r="K26" s="13">
        <f t="shared" si="117"/>
        <v>575</v>
      </c>
      <c r="L26" s="13">
        <f t="shared" si="117"/>
        <v>392</v>
      </c>
      <c r="M26" s="13">
        <f t="shared" si="117"/>
        <v>257</v>
      </c>
      <c r="N26" s="13">
        <f t="shared" si="117"/>
        <v>169</v>
      </c>
      <c r="O26" s="13">
        <f t="shared" si="117"/>
        <v>114</v>
      </c>
      <c r="P26" s="13">
        <f t="shared" si="117"/>
        <v>75</v>
      </c>
      <c r="Q26" s="13">
        <f t="shared" si="117"/>
        <v>49</v>
      </c>
      <c r="R26" s="13">
        <f t="shared" si="117"/>
        <v>33</v>
      </c>
      <c r="S26" s="13">
        <f t="shared" si="117"/>
        <v>22</v>
      </c>
      <c r="T26" s="13">
        <f t="shared" si="117"/>
        <v>14</v>
      </c>
      <c r="U26" s="13">
        <f t="shared" si="117"/>
        <v>10</v>
      </c>
      <c r="V26" s="13">
        <f t="shared" si="117"/>
        <v>6</v>
      </c>
    </row>
    <row r="27" spans="1:82" x14ac:dyDescent="0.4">
      <c r="A27" s="15" t="s">
        <v>24</v>
      </c>
      <c r="B27" s="13">
        <f>ROUND(B26/$B$26*100,0)</f>
        <v>100</v>
      </c>
      <c r="C27" s="13">
        <f t="shared" ref="C27:V27" si="118">ROUND(C26/$B$26*100,0)</f>
        <v>99</v>
      </c>
      <c r="D27" s="13">
        <f t="shared" si="118"/>
        <v>94</v>
      </c>
      <c r="E27" s="13">
        <f t="shared" si="118"/>
        <v>81</v>
      </c>
      <c r="F27" s="13">
        <f t="shared" si="118"/>
        <v>65</v>
      </c>
      <c r="G27" s="13">
        <f t="shared" si="118"/>
        <v>50</v>
      </c>
      <c r="H27" s="13">
        <f t="shared" si="118"/>
        <v>38</v>
      </c>
      <c r="I27" s="13">
        <f t="shared" si="118"/>
        <v>26</v>
      </c>
      <c r="J27" s="13">
        <f t="shared" si="118"/>
        <v>17</v>
      </c>
      <c r="K27" s="13">
        <f t="shared" si="118"/>
        <v>11</v>
      </c>
      <c r="L27" s="13">
        <f t="shared" si="118"/>
        <v>8</v>
      </c>
      <c r="M27" s="13">
        <f t="shared" si="118"/>
        <v>5</v>
      </c>
      <c r="N27" s="13">
        <f t="shared" si="118"/>
        <v>3</v>
      </c>
      <c r="O27" s="13">
        <f t="shared" si="118"/>
        <v>2</v>
      </c>
      <c r="P27" s="13">
        <f t="shared" si="118"/>
        <v>1</v>
      </c>
      <c r="Q27" s="13">
        <f t="shared" si="118"/>
        <v>1</v>
      </c>
      <c r="R27" s="13">
        <f t="shared" si="118"/>
        <v>1</v>
      </c>
      <c r="S27" s="13">
        <f t="shared" si="118"/>
        <v>0</v>
      </c>
      <c r="T27" s="13">
        <f t="shared" si="118"/>
        <v>0</v>
      </c>
      <c r="U27" s="13">
        <f t="shared" si="118"/>
        <v>0</v>
      </c>
      <c r="V27" s="13">
        <f t="shared" si="118"/>
        <v>0</v>
      </c>
    </row>
  </sheetData>
  <phoneticPr fontId="3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softgear</dc:creator>
  <cp:lastModifiedBy>softgear</cp:lastModifiedBy>
  <dcterms:created xsi:type="dcterms:W3CDTF">2024-05-03T01:19:00Z</dcterms:created>
  <dcterms:modified xsi:type="dcterms:W3CDTF">2024-05-03T04:32:49Z</dcterms:modified>
</cp:coreProperties>
</file>